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'стр.1_4'!$24:$27</definedName>
    <definedName name="_xlnm.Print_Titles" localSheetId="1">'стр.5_6'!$3:$6</definedName>
    <definedName name="_xlnm.Print_Area" localSheetId="0">'стр.1_4'!$A$1:$FL$110</definedName>
    <definedName name="_xlnm.Print_Area" localSheetId="1">'стр.5_6'!$A$1:$FE$55</definedName>
  </definedNames>
  <calcPr fullCalcOnLoad="1"/>
</workbook>
</file>

<file path=xl/sharedStrings.xml><?xml version="1.0" encoding="utf-8"?>
<sst xmlns="http://schemas.openxmlformats.org/spreadsheetml/2006/main" count="447" uniqueCount="313">
  <si>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</si>
  <si>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</si>
  <si>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</si>
  <si>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</si>
  <si>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</si>
  <si>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</si>
  <si>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</si>
  <si>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</si>
  <si>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</si>
  <si>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</si>
  <si>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</si>
  <si>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</si>
  <si>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</si>
  <si>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</si>
  <si>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</si>
  <si>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</si>
  <si>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</si>
  <si>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</si>
  <si>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</si>
  <si>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</si>
  <si>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</si>
  <si>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</si>
  <si>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</si>
  <si>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</si>
  <si>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</si>
  <si>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</si>
  <si>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</si>
  <si>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</si>
  <si>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</si>
  <si>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</si>
  <si>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</si>
  <si>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</si>
  <si>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</si>
  <si>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</si>
  <si>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</si>
  <si>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</si>
  <si>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</si>
  <si>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</si>
  <si>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</si>
  <si>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</si>
  <si>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</si>
  <si>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</si>
  <si>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</si>
  <si>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</si>
  <si>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</si>
  <si>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</si>
  <si>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</si>
  <si>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</si>
  <si>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</si>
  <si>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</si>
  <si>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</si>
  <si>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</si>
  <si>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</si>
  <si>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</si>
  <si>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</si>
  <si>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</si>
  <si>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</si>
  <si>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</si>
  <si>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</si>
  <si>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</si>
  <si>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</si>
  <si>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</si>
  <si>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</si>
  <si>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</si>
  <si>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</si>
  <si>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</si>
  <si>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</si>
  <si>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</si>
  <si>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</si>
  <si>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</si>
  <si>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</si>
  <si>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</si>
  <si>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</si>
  <si>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</si>
  <si>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</si>
  <si>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</si>
  <si>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</si>
  <si>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</si>
  <si>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</si>
  <si>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</si>
  <si>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</si>
  <si>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</si>
  <si>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</si>
  <si>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</si>
  <si>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</si>
  <si>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</si>
  <si>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</si>
  <si>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</si>
  <si>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</si>
  <si>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</si>
  <si>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</si>
  <si>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</si>
  <si>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</si>
  <si>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</si>
  <si>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</si>
  <si>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</si>
  <si>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</si>
  <si>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</si>
  <si>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</si>
  <si>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</si>
  <si>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</si>
  <si>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</si>
  <si>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</si>
  <si>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</si>
  <si>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</si>
  <si>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</si>
  <si>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</si>
  <si>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</si>
  <si>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</si>
  <si>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</si>
  <si>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</si>
  <si>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</si>
  <si>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</si>
  <si>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</si>
  <si>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</si>
  <si>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</si>
  <si>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</si>
  <si>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</si>
  <si>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</si>
  <si>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</si>
  <si>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</si>
  <si>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</si>
  <si>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</si>
  <si>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</si>
  <si>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</si>
  <si>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</si>
  <si>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</si>
  <si>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</si>
  <si>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</si>
  <si>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</si>
  <si>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</si>
  <si>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</si>
  <si>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</si>
  <si>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</si>
  <si>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</si>
  <si>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</si>
  <si>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</si>
  <si>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</si>
  <si>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</si>
  <si>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</si>
  <si>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</si>
  <si>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</si>
  <si>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</si>
  <si>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</si>
  <si>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</si>
  <si>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</si>
  <si>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</si>
  <si>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</si>
  <si>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</si>
  <si>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</si>
  <si>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</si>
  <si>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</si>
  <si>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</si>
  <si>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</si>
  <si>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</si>
  <si>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</si>
  <si>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</si>
  <si>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</si>
  <si>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</si>
  <si>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</si>
  <si>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</si>
  <si>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</si>
  <si>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</si>
  <si>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</si>
  <si>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</si>
  <si>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</si>
  <si>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</si>
  <si>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</si>
  <si>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</si>
  <si>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</si>
  <si>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</si>
  <si>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</si>
  <si>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</si>
  <si>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</si>
  <si>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</si>
  <si>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</si>
  <si>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</si>
  <si>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</si>
  <si>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</si>
  <si>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</si>
  <si>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</si>
  <si>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</si>
  <si>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</si>
  <si>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</si>
  <si>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</si>
  <si>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</si>
  <si>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</si>
  <si>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</si>
  <si>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</si>
  <si>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</si>
  <si>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</si>
  <si>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</si>
  <si>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</si>
  <si>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</si>
  <si>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</si>
  <si>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</si>
  <si>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</si>
  <si>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</si>
  <si>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</si>
  <si>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</si>
  <si>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</si>
  <si>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</si>
  <si>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</si>
  <si>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</si>
  <si>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</si>
  <si>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</si>
  <si>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</si>
  <si>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</si>
  <si>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</si>
  <si>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</si>
  <si>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</si>
  <si>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</si>
  <si>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</si>
  <si>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</si>
  <si>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</si>
  <si>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</si>
  <si>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</si>
  <si>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</si>
  <si>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</si>
  <si>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</si>
  <si>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</si>
  <si>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</si>
  <si>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</si>
  <si>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</si>
  <si>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</si>
  <si>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</si>
  <si>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</si>
  <si>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</si>
  <si>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</si>
  <si>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</si>
  <si>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</si>
  <si>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</si>
  <si>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</si>
  <si>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</si>
  <si>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</si>
  <si>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</si>
  <si>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</si>
  <si>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</si>
  <si>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</si>
  <si>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</si>
  <si>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</si>
  <si>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</si>
  <si>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</si>
  <si>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</si>
  <si>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</si>
  <si>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</si>
  <si>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</si>
  <si>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</si>
  <si>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</si>
  <si>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</si>
  <si>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</si>
  <si>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</si>
  <si>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</si>
  <si>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</si>
  <si>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</si>
  <si>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</si>
  <si>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</si>
  <si>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</si>
  <si>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</si>
  <si>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</si>
  <si>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</si>
  <si>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</si>
  <si>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</si>
  <si>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</si>
  <si>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</si>
  <si>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</si>
  <si>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</si>
  <si>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20</t>
  </si>
  <si>
    <t>21</t>
  </si>
  <si>
    <t>22</t>
  </si>
  <si>
    <t>165101001</t>
  </si>
  <si>
    <t>2641</t>
  </si>
  <si>
    <t>Услуги связи</t>
  </si>
  <si>
    <t>Коммунальные услуги</t>
  </si>
  <si>
    <t>2642</t>
  </si>
  <si>
    <t>2643</t>
  </si>
  <si>
    <t>2644</t>
  </si>
  <si>
    <t>2645</t>
  </si>
  <si>
    <t>2646</t>
  </si>
  <si>
    <t>Работы услуги по содержанию здания</t>
  </si>
  <si>
    <t>Прочие работу услуги</t>
  </si>
  <si>
    <t>Приобретение основных средств</t>
  </si>
  <si>
    <t>Приобретение материальных запасов</t>
  </si>
  <si>
    <t>Руководитель Департамента по бюджету и финансам Нижнекамского муниципального района РТ</t>
  </si>
  <si>
    <t>С.Н. Логинова</t>
  </si>
  <si>
    <t>Главный бухгалтер</t>
  </si>
  <si>
    <t>Директор</t>
  </si>
  <si>
    <t>Приказ МинФина РФ от 31.08.2018г №186н</t>
  </si>
  <si>
    <t>860</t>
  </si>
  <si>
    <t xml:space="preserve"> Исполнительный комитет Нижнекамского муниципального района Республики Татарстан</t>
  </si>
  <si>
    <t>111,266</t>
  </si>
  <si>
    <t>Транспортные услуги</t>
  </si>
  <si>
    <t>2647</t>
  </si>
  <si>
    <t>210</t>
  </si>
  <si>
    <t>1651020721</t>
  </si>
  <si>
    <t>Муниципальное бюджетное учреждение дополнительного образования "Детская школа искусств" Нижнекамского муниципального района Республики Татарстан</t>
  </si>
  <si>
    <t>Г.Н.Шамшудинова</t>
  </si>
  <si>
    <t>И.Ф.Габдрахманова</t>
  </si>
  <si>
    <t>36-51-36</t>
  </si>
  <si>
    <t>поступления от оказания платных услуг (выполнения работ) на платной основе и иной приносящей доход деятельности</t>
  </si>
  <si>
    <t>1230</t>
  </si>
  <si>
    <t>субсидии, предоставляемые в соответствии с абзацем 2 пункта 1 статьи 78.1 БК РФ (иные цели)</t>
  </si>
  <si>
    <t>1530</t>
  </si>
  <si>
    <t>2021</t>
  </si>
  <si>
    <t>2022</t>
  </si>
  <si>
    <t>92320662</t>
  </si>
  <si>
    <t>14</t>
  </si>
  <si>
    <t>января</t>
  </si>
  <si>
    <t>14.01.2021г.</t>
  </si>
  <si>
    <t xml:space="preserve">Заместитель руководителя Исполнительного комитета Нижнекамского муниципального района - начальник управления образования    </t>
  </si>
  <si>
    <t>Р.М.Гиниятуллин</t>
  </si>
  <si>
    <t>2023</t>
  </si>
  <si>
    <t>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</si>
</sst>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9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9"/>
      <color rgb="FFFF0000"/>
      <name val="Arial Cyr"/>
      <family val="0"/>
    </font>
    <font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54" fillId="0" borderId="0" xfId="0" applyNumberFormat="1" applyFont="1" applyBorder="1" applyAlignment="1">
      <alignment horizontal="left"/>
    </xf>
    <xf numFmtId="0" fontId="55" fillId="0" borderId="0" xfId="0" applyNumberFormat="1" applyFont="1" applyBorder="1" applyAlignment="1">
      <alignment horizontal="left"/>
    </xf>
    <xf numFmtId="0" fontId="56" fillId="0" borderId="0" xfId="0" applyNumberFormat="1" applyFont="1" applyBorder="1" applyAlignment="1">
      <alignment horizontal="center"/>
    </xf>
    <xf numFmtId="0" fontId="55" fillId="0" borderId="0" xfId="0" applyNumberFormat="1" applyFont="1" applyBorder="1" applyAlignment="1">
      <alignment horizontal="center"/>
    </xf>
    <xf numFmtId="0" fontId="57" fillId="0" borderId="17" xfId="0" applyNumberFormat="1" applyFont="1" applyBorder="1" applyAlignment="1">
      <alignment horizontal="center" vertical="top"/>
    </xf>
    <xf numFmtId="49" fontId="57" fillId="0" borderId="0" xfId="0" applyNumberFormat="1" applyFont="1" applyBorder="1" applyAlignment="1">
      <alignment horizontal="center"/>
    </xf>
    <xf numFmtId="49" fontId="57" fillId="0" borderId="17" xfId="0" applyNumberFormat="1" applyFont="1" applyBorder="1" applyAlignment="1">
      <alignment horizontal="center"/>
    </xf>
    <xf numFmtId="49" fontId="58" fillId="0" borderId="18" xfId="0" applyNumberFormat="1" applyFont="1" applyBorder="1" applyAlignment="1">
      <alignment horizontal="center"/>
    </xf>
    <xf numFmtId="4" fontId="58" fillId="0" borderId="18" xfId="0" applyNumberFormat="1" applyFont="1" applyBorder="1" applyAlignment="1">
      <alignment horizontal="left"/>
    </xf>
    <xf numFmtId="4" fontId="57" fillId="0" borderId="0" xfId="0" applyNumberFormat="1" applyFont="1" applyBorder="1" applyAlignment="1">
      <alignment horizontal="left"/>
    </xf>
    <xf numFmtId="4" fontId="57" fillId="0" borderId="19" xfId="0" applyNumberFormat="1" applyFont="1" applyBorder="1" applyAlignment="1">
      <alignment horizontal="left"/>
    </xf>
    <xf numFmtId="4" fontId="58" fillId="0" borderId="18" xfId="0" applyNumberFormat="1" applyFont="1" applyBorder="1" applyAlignment="1">
      <alignment horizontal="right" vertical="center"/>
    </xf>
    <xf numFmtId="4" fontId="57" fillId="0" borderId="0" xfId="0" applyNumberFormat="1" applyFont="1" applyBorder="1" applyAlignment="1">
      <alignment horizontal="right" vertical="center"/>
    </xf>
    <xf numFmtId="4" fontId="57" fillId="0" borderId="17" xfId="0" applyNumberFormat="1" applyFont="1" applyBorder="1" applyAlignment="1">
      <alignment horizontal="right" vertical="center"/>
    </xf>
    <xf numFmtId="0" fontId="1" fillId="0" borderId="20" xfId="0" applyNumberFormat="1" applyFont="1" applyBorder="1" applyAlignment="1">
      <alignment horizontal="center"/>
    </xf>
    <xf numFmtId="0" fontId="58" fillId="0" borderId="18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7" fillId="0" borderId="19" xfId="0" applyNumberFormat="1" applyFont="1" applyBorder="1" applyAlignment="1">
      <alignment horizontal="left"/>
    </xf>
    <xf numFmtId="49" fontId="58" fillId="0" borderId="21" xfId="0" applyNumberFormat="1" applyFont="1" applyBorder="1" applyAlignment="1">
      <alignment horizontal="center"/>
    </xf>
    <xf numFmtId="49" fontId="57" fillId="0" borderId="0" xfId="0" applyNumberFormat="1" applyFont="1" applyBorder="1" applyAlignment="1">
      <alignment horizontal="center"/>
    </xf>
    <xf numFmtId="49" fontId="57" fillId="0" borderId="17" xfId="0" applyNumberFormat="1" applyFont="1" applyBorder="1" applyAlignment="1">
      <alignment horizontal="center"/>
    </xf>
    <xf numFmtId="0" fontId="58" fillId="0" borderId="18" xfId="0" applyNumberFormat="1" applyFont="1" applyBorder="1" applyAlignment="1">
      <alignment horizontal="center" vertical="top"/>
    </xf>
    <xf numFmtId="0" fontId="58" fillId="0" borderId="0" xfId="0" applyNumberFormat="1" applyFont="1" applyBorder="1" applyAlignment="1">
      <alignment horizontal="center" vertical="top"/>
    </xf>
    <xf numFmtId="4" fontId="58" fillId="0" borderId="0" xfId="0" applyNumberFormat="1" applyFont="1" applyBorder="1" applyAlignment="1">
      <alignment horizontal="right" vertical="center"/>
    </xf>
    <xf numFmtId="4" fontId="58" fillId="0" borderId="17" xfId="0" applyNumberFormat="1" applyFont="1" applyBorder="1" applyAlignment="1">
      <alignment horizontal="right" vertical="center"/>
    </xf>
    <xf numFmtId="4" fontId="58" fillId="0" borderId="22" xfId="0" applyNumberFormat="1" applyFont="1" applyBorder="1" applyAlignment="1">
      <alignment horizontal="right" vertical="center"/>
    </xf>
    <xf numFmtId="4" fontId="57" fillId="0" borderId="23" xfId="0" applyNumberFormat="1" applyFont="1" applyBorder="1" applyAlignment="1">
      <alignment horizontal="right" vertical="center"/>
    </xf>
    <xf numFmtId="4" fontId="57" fillId="0" borderId="24" xfId="0" applyNumberFormat="1" applyFont="1" applyBorder="1" applyAlignment="1">
      <alignment horizontal="right" vertical="center"/>
    </xf>
    <xf numFmtId="4" fontId="58" fillId="0" borderId="25" xfId="0" applyNumberFormat="1" applyFont="1" applyBorder="1" applyAlignment="1">
      <alignment horizontal="right" vertical="center"/>
    </xf>
    <xf numFmtId="4" fontId="57" fillId="0" borderId="26" xfId="0" applyNumberFormat="1" applyFont="1" applyBorder="1" applyAlignment="1">
      <alignment horizontal="right" vertical="center"/>
    </xf>
    <xf numFmtId="4" fontId="57" fillId="0" borderId="27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/>
    </xf>
    <xf numFmtId="4" fontId="58" fillId="0" borderId="28" xfId="0" applyNumberFormat="1" applyFont="1" applyBorder="1" applyAlignment="1">
      <alignment horizontal="right" vertical="center"/>
    </xf>
    <xf numFmtId="4" fontId="57" fillId="0" borderId="29" xfId="0" applyNumberFormat="1" applyFont="1" applyBorder="1" applyAlignment="1">
      <alignment horizontal="right" vertical="center"/>
    </xf>
    <xf numFmtId="4" fontId="57" fillId="0" borderId="30" xfId="0" applyNumberFormat="1" applyFont="1" applyBorder="1" applyAlignment="1">
      <alignment horizontal="right" vertical="center"/>
    </xf>
    <xf numFmtId="0" fontId="55" fillId="0" borderId="28" xfId="0" applyNumberFormat="1" applyFont="1" applyBorder="1" applyAlignment="1">
      <alignment horizontal="center"/>
    </xf>
    <xf numFmtId="0" fontId="56" fillId="0" borderId="29" xfId="0" applyNumberFormat="1" applyFont="1" applyBorder="1" applyAlignment="1">
      <alignment horizontal="center"/>
    </xf>
    <xf numFmtId="0" fontId="56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left" wrapText="1" indent="2"/>
    </xf>
    <xf numFmtId="0" fontId="1" fillId="0" borderId="33" xfId="0" applyNumberFormat="1" applyFont="1" applyBorder="1" applyAlignment="1">
      <alignment horizontal="left" indent="2"/>
    </xf>
    <xf numFmtId="0" fontId="1" fillId="0" borderId="34" xfId="0" applyNumberFormat="1" applyFont="1" applyBorder="1" applyAlignment="1">
      <alignment horizontal="left" indent="2"/>
    </xf>
    <xf numFmtId="49" fontId="1" fillId="0" borderId="3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58" fillId="0" borderId="28" xfId="0" applyNumberFormat="1" applyFont="1" applyBorder="1" applyAlignment="1">
      <alignment horizontal="center" vertical="top"/>
    </xf>
    <xf numFmtId="0" fontId="57" fillId="0" borderId="29" xfId="0" applyNumberFormat="1" applyFont="1" applyBorder="1" applyAlignment="1">
      <alignment horizontal="center" vertical="top"/>
    </xf>
    <xf numFmtId="0" fontId="57" fillId="0" borderId="30" xfId="0" applyNumberFormat="1" applyFont="1" applyBorder="1" applyAlignment="1">
      <alignment horizontal="center" vertical="top"/>
    </xf>
    <xf numFmtId="4" fontId="58" fillId="0" borderId="32" xfId="0" applyNumberFormat="1" applyFont="1" applyBorder="1" applyAlignment="1">
      <alignment horizontal="right" vertical="center"/>
    </xf>
    <xf numFmtId="4" fontId="57" fillId="0" borderId="33" xfId="0" applyNumberFormat="1" applyFont="1" applyBorder="1" applyAlignment="1">
      <alignment horizontal="right" vertical="center"/>
    </xf>
    <xf numFmtId="4" fontId="57" fillId="0" borderId="36" xfId="0" applyNumberFormat="1" applyFont="1" applyBorder="1" applyAlignment="1">
      <alignment horizontal="right" vertic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58" fillId="0" borderId="32" xfId="0" applyNumberFormat="1" applyFont="1" applyBorder="1" applyAlignment="1">
      <alignment horizontal="center" vertical="top"/>
    </xf>
    <xf numFmtId="0" fontId="57" fillId="0" borderId="33" xfId="0" applyNumberFormat="1" applyFont="1" applyBorder="1" applyAlignment="1">
      <alignment horizontal="center" vertical="top"/>
    </xf>
    <xf numFmtId="0" fontId="57" fillId="0" borderId="36" xfId="0" applyNumberFormat="1" applyFont="1" applyBorder="1" applyAlignment="1">
      <alignment horizontal="center" vertical="top"/>
    </xf>
    <xf numFmtId="0" fontId="7" fillId="0" borderId="32" xfId="0" applyNumberFormat="1" applyFont="1" applyBorder="1" applyAlignment="1">
      <alignment horizontal="left"/>
    </xf>
    <xf numFmtId="0" fontId="7" fillId="0" borderId="33" xfId="0" applyNumberFormat="1" applyFont="1" applyBorder="1" applyAlignment="1">
      <alignment horizontal="left"/>
    </xf>
    <xf numFmtId="0" fontId="7" fillId="0" borderId="34" xfId="0" applyNumberFormat="1" applyFont="1" applyBorder="1" applyAlignment="1">
      <alignment horizontal="left"/>
    </xf>
    <xf numFmtId="49" fontId="7" fillId="0" borderId="37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" fontId="54" fillId="0" borderId="32" xfId="0" applyNumberFormat="1" applyFont="1" applyBorder="1" applyAlignment="1">
      <alignment horizontal="center"/>
    </xf>
    <xf numFmtId="4" fontId="59" fillId="0" borderId="33" xfId="0" applyNumberFormat="1" applyFont="1" applyBorder="1" applyAlignment="1">
      <alignment horizontal="center"/>
    </xf>
    <xf numFmtId="4" fontId="59" fillId="0" borderId="34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left" wrapText="1" indent="4"/>
    </xf>
    <xf numFmtId="0" fontId="1" fillId="0" borderId="33" xfId="0" applyNumberFormat="1" applyFont="1" applyBorder="1" applyAlignment="1">
      <alignment horizontal="left" indent="4"/>
    </xf>
    <xf numFmtId="0" fontId="1" fillId="0" borderId="34" xfId="0" applyNumberFormat="1" applyFont="1" applyBorder="1" applyAlignment="1">
      <alignment horizontal="left" indent="4"/>
    </xf>
    <xf numFmtId="0" fontId="1" fillId="0" borderId="32" xfId="0" applyNumberFormat="1" applyFont="1" applyBorder="1" applyAlignment="1">
      <alignment horizontal="center" wrapText="1"/>
    </xf>
    <xf numFmtId="0" fontId="58" fillId="0" borderId="22" xfId="0" applyNumberFormat="1" applyFont="1" applyBorder="1" applyAlignment="1">
      <alignment/>
    </xf>
    <xf numFmtId="0" fontId="60" fillId="0" borderId="23" xfId="0" applyFont="1" applyBorder="1" applyAlignment="1">
      <alignment/>
    </xf>
    <xf numFmtId="0" fontId="60" fillId="0" borderId="38" xfId="0" applyFont="1" applyBorder="1" applyAlignment="1">
      <alignment/>
    </xf>
    <xf numFmtId="0" fontId="58" fillId="0" borderId="22" xfId="0" applyNumberFormat="1" applyFont="1" applyBorder="1" applyAlignment="1">
      <alignment horizontal="center" vertical="top"/>
    </xf>
    <xf numFmtId="0" fontId="57" fillId="0" borderId="23" xfId="0" applyNumberFormat="1" applyFont="1" applyBorder="1" applyAlignment="1">
      <alignment horizontal="center" vertical="top"/>
    </xf>
    <xf numFmtId="0" fontId="57" fillId="0" borderId="24" xfId="0" applyNumberFormat="1" applyFont="1" applyBorder="1" applyAlignment="1">
      <alignment horizontal="center" vertical="top"/>
    </xf>
    <xf numFmtId="0" fontId="58" fillId="0" borderId="39" xfId="0" applyNumberFormat="1" applyFont="1" applyBorder="1" applyAlignment="1">
      <alignment horizontal="center" vertical="top"/>
    </xf>
    <xf numFmtId="0" fontId="57" fillId="0" borderId="40" xfId="0" applyNumberFormat="1" applyFont="1" applyBorder="1" applyAlignment="1">
      <alignment horizontal="center" vertical="top"/>
    </xf>
    <xf numFmtId="0" fontId="57" fillId="0" borderId="41" xfId="0" applyNumberFormat="1" applyFont="1" applyBorder="1" applyAlignment="1">
      <alignment horizontal="center" vertical="top"/>
    </xf>
    <xf numFmtId="0" fontId="57" fillId="0" borderId="0" xfId="0" applyNumberFormat="1" applyFont="1" applyBorder="1" applyAlignment="1">
      <alignment horizontal="center" vertical="top"/>
    </xf>
    <xf numFmtId="0" fontId="57" fillId="0" borderId="17" xfId="0" applyNumberFormat="1" applyFont="1" applyBorder="1" applyAlignment="1">
      <alignment horizontal="center" vertical="top"/>
    </xf>
    <xf numFmtId="0" fontId="60" fillId="0" borderId="0" xfId="0" applyFont="1" applyBorder="1" applyAlignment="1">
      <alignment horizontal="left"/>
    </xf>
    <xf numFmtId="0" fontId="60" fillId="0" borderId="19" xfId="0" applyFont="1" applyBorder="1" applyAlignment="1">
      <alignment horizontal="left"/>
    </xf>
    <xf numFmtId="4" fontId="58" fillId="0" borderId="39" xfId="0" applyNumberFormat="1" applyFont="1" applyBorder="1" applyAlignment="1">
      <alignment horizontal="right" vertical="center"/>
    </xf>
    <xf numFmtId="4" fontId="57" fillId="0" borderId="40" xfId="0" applyNumberFormat="1" applyFont="1" applyBorder="1" applyAlignment="1">
      <alignment horizontal="right" vertical="center"/>
    </xf>
    <xf numFmtId="4" fontId="57" fillId="0" borderId="41" xfId="0" applyNumberFormat="1" applyFont="1" applyBorder="1" applyAlignment="1">
      <alignment horizontal="right" vertical="center"/>
    </xf>
    <xf numFmtId="0" fontId="1" fillId="0" borderId="39" xfId="0" applyNumberFormat="1" applyFont="1" applyBorder="1" applyAlignment="1">
      <alignment horizontal="left" indent="4"/>
    </xf>
    <xf numFmtId="0" fontId="1" fillId="0" borderId="40" xfId="0" applyNumberFormat="1" applyFont="1" applyBorder="1" applyAlignment="1">
      <alignment horizontal="left" indent="4"/>
    </xf>
    <xf numFmtId="0" fontId="1" fillId="0" borderId="42" xfId="0" applyNumberFormat="1" applyFont="1" applyBorder="1" applyAlignment="1">
      <alignment horizontal="left" indent="4"/>
    </xf>
    <xf numFmtId="0" fontId="58" fillId="0" borderId="18" xfId="0" applyNumberFormat="1" applyFont="1" applyBorder="1" applyAlignment="1">
      <alignment horizontal="left" vertical="top" wrapText="1"/>
    </xf>
    <xf numFmtId="0" fontId="57" fillId="0" borderId="0" xfId="0" applyNumberFormat="1" applyFont="1" applyBorder="1" applyAlignment="1">
      <alignment horizontal="left" vertical="top"/>
    </xf>
    <xf numFmtId="0" fontId="57" fillId="0" borderId="19" xfId="0" applyNumberFormat="1" applyFont="1" applyBorder="1" applyAlignment="1">
      <alignment horizontal="left" vertical="top"/>
    </xf>
    <xf numFmtId="4" fontId="54" fillId="0" borderId="22" xfId="0" applyNumberFormat="1" applyFont="1" applyBorder="1" applyAlignment="1">
      <alignment horizontal="center"/>
    </xf>
    <xf numFmtId="4" fontId="59" fillId="0" borderId="23" xfId="0" applyNumberFormat="1" applyFont="1" applyBorder="1" applyAlignment="1">
      <alignment horizontal="center"/>
    </xf>
    <xf numFmtId="4" fontId="59" fillId="0" borderId="38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wrapText="1" indent="3"/>
    </xf>
    <xf numFmtId="0" fontId="1" fillId="0" borderId="23" xfId="0" applyNumberFormat="1" applyFont="1" applyBorder="1" applyAlignment="1">
      <alignment horizontal="left" indent="3"/>
    </xf>
    <xf numFmtId="0" fontId="1" fillId="0" borderId="38" xfId="0" applyNumberFormat="1" applyFont="1" applyBorder="1" applyAlignment="1">
      <alignment horizontal="left" indent="3"/>
    </xf>
    <xf numFmtId="49" fontId="1" fillId="0" borderId="4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" fontId="54" fillId="0" borderId="25" xfId="0" applyNumberFormat="1" applyFont="1" applyBorder="1" applyAlignment="1">
      <alignment horizontal="center"/>
    </xf>
    <xf numFmtId="4" fontId="59" fillId="0" borderId="26" xfId="0" applyNumberFormat="1" applyFont="1" applyBorder="1" applyAlignment="1">
      <alignment horizontal="center"/>
    </xf>
    <xf numFmtId="4" fontId="59" fillId="0" borderId="44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left" wrapText="1" indent="3"/>
    </xf>
    <xf numFmtId="0" fontId="1" fillId="0" borderId="33" xfId="0" applyNumberFormat="1" applyFont="1" applyBorder="1" applyAlignment="1">
      <alignment horizontal="left" indent="3"/>
    </xf>
    <xf numFmtId="0" fontId="1" fillId="0" borderId="34" xfId="0" applyNumberFormat="1" applyFont="1" applyBorder="1" applyAlignment="1">
      <alignment horizontal="left" indent="3"/>
    </xf>
    <xf numFmtId="49" fontId="1" fillId="0" borderId="4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58" fillId="0" borderId="25" xfId="0" applyNumberFormat="1" applyFont="1" applyBorder="1" applyAlignment="1">
      <alignment horizontal="center" vertical="top"/>
    </xf>
    <xf numFmtId="0" fontId="57" fillId="0" borderId="26" xfId="0" applyNumberFormat="1" applyFont="1" applyBorder="1" applyAlignment="1">
      <alignment horizontal="center" vertical="top"/>
    </xf>
    <xf numFmtId="0" fontId="57" fillId="0" borderId="27" xfId="0" applyNumberFormat="1" applyFont="1" applyBorder="1" applyAlignment="1">
      <alignment horizontal="center" vertical="top"/>
    </xf>
    <xf numFmtId="4" fontId="54" fillId="0" borderId="39" xfId="0" applyNumberFormat="1" applyFont="1" applyBorder="1" applyAlignment="1">
      <alignment horizontal="center"/>
    </xf>
    <xf numFmtId="4" fontId="59" fillId="0" borderId="40" xfId="0" applyNumberFormat="1" applyFont="1" applyBorder="1" applyAlignment="1">
      <alignment horizontal="center"/>
    </xf>
    <xf numFmtId="4" fontId="59" fillId="0" borderId="42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left" wrapText="1" indent="1"/>
    </xf>
    <xf numFmtId="0" fontId="1" fillId="0" borderId="33" xfId="0" applyNumberFormat="1" applyFont="1" applyBorder="1" applyAlignment="1">
      <alignment horizontal="left" indent="1"/>
    </xf>
    <xf numFmtId="0" fontId="1" fillId="0" borderId="34" xfId="0" applyNumberFormat="1" applyFont="1" applyBorder="1" applyAlignment="1">
      <alignment horizontal="left" indent="1"/>
    </xf>
    <xf numFmtId="0" fontId="58" fillId="0" borderId="32" xfId="0" applyNumberFormat="1" applyFont="1" applyBorder="1" applyAlignment="1">
      <alignment horizontal="center"/>
    </xf>
    <xf numFmtId="0" fontId="57" fillId="0" borderId="33" xfId="0" applyNumberFormat="1" applyFont="1" applyBorder="1" applyAlignment="1">
      <alignment horizontal="center"/>
    </xf>
    <xf numFmtId="0" fontId="57" fillId="0" borderId="36" xfId="0" applyNumberFormat="1" applyFont="1" applyBorder="1" applyAlignment="1">
      <alignment horizontal="center"/>
    </xf>
    <xf numFmtId="0" fontId="55" fillId="0" borderId="32" xfId="0" applyNumberFormat="1" applyFont="1" applyBorder="1" applyAlignment="1">
      <alignment horizontal="center"/>
    </xf>
    <xf numFmtId="0" fontId="56" fillId="0" borderId="33" xfId="0" applyNumberFormat="1" applyFont="1" applyBorder="1" applyAlignment="1">
      <alignment horizontal="center"/>
    </xf>
    <xf numFmtId="0" fontId="56" fillId="0" borderId="34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wrapText="1" indent="4"/>
    </xf>
    <xf numFmtId="0" fontId="1" fillId="0" borderId="23" xfId="0" applyNumberFormat="1" applyFont="1" applyBorder="1" applyAlignment="1">
      <alignment horizontal="left" indent="4"/>
    </xf>
    <xf numFmtId="0" fontId="1" fillId="0" borderId="38" xfId="0" applyNumberFormat="1" applyFont="1" applyBorder="1" applyAlignment="1">
      <alignment horizontal="left" indent="4"/>
    </xf>
    <xf numFmtId="4" fontId="61" fillId="0" borderId="32" xfId="0" applyNumberFormat="1" applyFont="1" applyBorder="1" applyAlignment="1">
      <alignment horizontal="right" vertical="center"/>
    </xf>
    <xf numFmtId="0" fontId="58" fillId="0" borderId="32" xfId="0" applyNumberFormat="1" applyFont="1" applyBorder="1" applyAlignment="1">
      <alignment horizontal="center" vertical="center"/>
    </xf>
    <xf numFmtId="0" fontId="57" fillId="0" borderId="33" xfId="0" applyNumberFormat="1" applyFont="1" applyBorder="1" applyAlignment="1">
      <alignment horizontal="center" vertical="center"/>
    </xf>
    <xf numFmtId="0" fontId="57" fillId="0" borderId="36" xfId="0" applyNumberFormat="1" applyFont="1" applyBorder="1" applyAlignment="1">
      <alignment horizontal="center" vertical="center"/>
    </xf>
    <xf numFmtId="4" fontId="58" fillId="0" borderId="33" xfId="0" applyNumberFormat="1" applyFont="1" applyBorder="1" applyAlignment="1">
      <alignment horizontal="right" vertical="center"/>
    </xf>
    <xf numFmtId="4" fontId="58" fillId="0" borderId="36" xfId="0" applyNumberFormat="1" applyFont="1" applyBorder="1" applyAlignment="1">
      <alignment horizontal="right" vertical="center"/>
    </xf>
    <xf numFmtId="49" fontId="55" fillId="0" borderId="32" xfId="0" applyNumberFormat="1" applyFont="1" applyBorder="1" applyAlignment="1">
      <alignment horizontal="center"/>
    </xf>
    <xf numFmtId="49" fontId="56" fillId="0" borderId="33" xfId="0" applyNumberFormat="1" applyFont="1" applyBorder="1" applyAlignment="1">
      <alignment horizontal="center"/>
    </xf>
    <xf numFmtId="49" fontId="56" fillId="0" borderId="36" xfId="0" applyNumberFormat="1" applyFont="1" applyBorder="1" applyAlignment="1">
      <alignment horizontal="center"/>
    </xf>
    <xf numFmtId="4" fontId="62" fillId="0" borderId="32" xfId="0" applyNumberFormat="1" applyFont="1" applyBorder="1" applyAlignment="1">
      <alignment horizontal="right" vertical="center"/>
    </xf>
    <xf numFmtId="4" fontId="58" fillId="0" borderId="32" xfId="0" applyNumberFormat="1" applyFont="1" applyBorder="1" applyAlignment="1">
      <alignment horizontal="center"/>
    </xf>
    <xf numFmtId="4" fontId="57" fillId="0" borderId="33" xfId="0" applyNumberFormat="1" applyFont="1" applyBorder="1" applyAlignment="1">
      <alignment horizontal="center"/>
    </xf>
    <xf numFmtId="4" fontId="57" fillId="0" borderId="34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wrapText="1" indent="1"/>
    </xf>
    <xf numFmtId="0" fontId="1" fillId="0" borderId="23" xfId="0" applyNumberFormat="1" applyFont="1" applyBorder="1" applyAlignment="1">
      <alignment horizontal="left" indent="1"/>
    </xf>
    <xf numFmtId="0" fontId="1" fillId="0" borderId="38" xfId="0" applyNumberFormat="1" applyFont="1" applyBorder="1" applyAlignment="1">
      <alignment horizontal="left" indent="1"/>
    </xf>
    <xf numFmtId="4" fontId="57" fillId="0" borderId="22" xfId="0" applyNumberFormat="1" applyFont="1" applyBorder="1" applyAlignment="1">
      <alignment horizontal="right" vertical="center"/>
    </xf>
    <xf numFmtId="4" fontId="58" fillId="0" borderId="39" xfId="0" applyNumberFormat="1" applyFont="1" applyBorder="1" applyAlignment="1">
      <alignment horizontal="center"/>
    </xf>
    <xf numFmtId="4" fontId="57" fillId="0" borderId="40" xfId="0" applyNumberFormat="1" applyFont="1" applyBorder="1" applyAlignment="1">
      <alignment horizontal="center"/>
    </xf>
    <xf numFmtId="4" fontId="57" fillId="0" borderId="42" xfId="0" applyNumberFormat="1" applyFont="1" applyBorder="1" applyAlignment="1">
      <alignment horizontal="center"/>
    </xf>
    <xf numFmtId="4" fontId="57" fillId="0" borderId="22" xfId="0" applyNumberFormat="1" applyFont="1" applyBorder="1" applyAlignment="1">
      <alignment horizontal="center"/>
    </xf>
    <xf numFmtId="4" fontId="57" fillId="0" borderId="23" xfId="0" applyNumberFormat="1" applyFont="1" applyBorder="1" applyAlignment="1">
      <alignment horizontal="center"/>
    </xf>
    <xf numFmtId="4" fontId="57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left" indent="3"/>
    </xf>
    <xf numFmtId="0" fontId="1" fillId="0" borderId="40" xfId="0" applyNumberFormat="1" applyFont="1" applyBorder="1" applyAlignment="1">
      <alignment horizontal="left" indent="3"/>
    </xf>
    <xf numFmtId="0" fontId="1" fillId="0" borderId="42" xfId="0" applyNumberFormat="1" applyFont="1" applyBorder="1" applyAlignment="1">
      <alignment horizontal="left" indent="3"/>
    </xf>
    <xf numFmtId="0" fontId="57" fillId="0" borderId="22" xfId="0" applyNumberFormat="1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left" indent="3"/>
    </xf>
    <xf numFmtId="0" fontId="1" fillId="0" borderId="22" xfId="0" applyNumberFormat="1" applyFont="1" applyFill="1" applyBorder="1" applyAlignment="1">
      <alignment horizontal="left" wrapText="1" indent="3"/>
    </xf>
    <xf numFmtId="0" fontId="1" fillId="0" borderId="23" xfId="0" applyNumberFormat="1" applyFont="1" applyFill="1" applyBorder="1" applyAlignment="1">
      <alignment horizontal="left" wrapText="1" indent="3"/>
    </xf>
    <xf numFmtId="0" fontId="1" fillId="0" borderId="38" xfId="0" applyNumberFormat="1" applyFont="1" applyFill="1" applyBorder="1" applyAlignment="1">
      <alignment horizontal="left" wrapText="1" indent="3"/>
    </xf>
    <xf numFmtId="0" fontId="1" fillId="0" borderId="39" xfId="0" applyNumberFormat="1" applyFont="1" applyBorder="1" applyAlignment="1">
      <alignment horizontal="left" indent="2"/>
    </xf>
    <xf numFmtId="0" fontId="1" fillId="0" borderId="40" xfId="0" applyNumberFormat="1" applyFont="1" applyBorder="1" applyAlignment="1">
      <alignment horizontal="left" indent="2"/>
    </xf>
    <xf numFmtId="0" fontId="1" fillId="0" borderId="42" xfId="0" applyNumberFormat="1" applyFont="1" applyBorder="1" applyAlignment="1">
      <alignment horizontal="left" indent="2"/>
    </xf>
    <xf numFmtId="0" fontId="1" fillId="0" borderId="22" xfId="0" applyNumberFormat="1" applyFont="1" applyBorder="1" applyAlignment="1">
      <alignment horizontal="left" indent="2"/>
    </xf>
    <xf numFmtId="0" fontId="1" fillId="0" borderId="23" xfId="0" applyNumberFormat="1" applyFont="1" applyBorder="1" applyAlignment="1">
      <alignment horizontal="left" indent="2"/>
    </xf>
    <xf numFmtId="0" fontId="1" fillId="0" borderId="38" xfId="0" applyNumberFormat="1" applyFont="1" applyBorder="1" applyAlignment="1">
      <alignment horizontal="left" indent="2"/>
    </xf>
    <xf numFmtId="0" fontId="1" fillId="0" borderId="32" xfId="0" applyNumberFormat="1" applyFont="1" applyFill="1" applyBorder="1" applyAlignment="1">
      <alignment horizontal="left" wrapText="1" indent="3"/>
    </xf>
    <xf numFmtId="0" fontId="1" fillId="0" borderId="33" xfId="0" applyNumberFormat="1" applyFont="1" applyFill="1" applyBorder="1" applyAlignment="1">
      <alignment horizontal="left" wrapText="1" indent="3"/>
    </xf>
    <xf numFmtId="0" fontId="1" fillId="0" borderId="34" xfId="0" applyNumberFormat="1" applyFont="1" applyFill="1" applyBorder="1" applyAlignment="1">
      <alignment horizontal="left" wrapText="1" indent="3"/>
    </xf>
    <xf numFmtId="0" fontId="58" fillId="0" borderId="25" xfId="0" applyNumberFormat="1" applyFont="1" applyBorder="1" applyAlignment="1">
      <alignment horizontal="center"/>
    </xf>
    <xf numFmtId="0" fontId="57" fillId="0" borderId="26" xfId="0" applyNumberFormat="1" applyFont="1" applyBorder="1" applyAlignment="1">
      <alignment horizontal="center"/>
    </xf>
    <xf numFmtId="0" fontId="57" fillId="0" borderId="27" xfId="0" applyNumberFormat="1" applyFont="1" applyBorder="1" applyAlignment="1">
      <alignment horizontal="center"/>
    </xf>
    <xf numFmtId="4" fontId="57" fillId="0" borderId="47" xfId="0" applyNumberFormat="1" applyFont="1" applyBorder="1" applyAlignment="1">
      <alignment horizontal="center"/>
    </xf>
    <xf numFmtId="4" fontId="57" fillId="0" borderId="48" xfId="0" applyNumberFormat="1" applyFont="1" applyBorder="1" applyAlignment="1">
      <alignment horizontal="center"/>
    </xf>
    <xf numFmtId="4" fontId="57" fillId="0" borderId="49" xfId="0" applyNumberFormat="1" applyFont="1" applyBorder="1" applyAlignment="1">
      <alignment horizontal="center"/>
    </xf>
    <xf numFmtId="4" fontId="58" fillId="0" borderId="25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4" fontId="57" fillId="0" borderId="44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57" fillId="0" borderId="47" xfId="0" applyNumberFormat="1" applyFont="1" applyBorder="1" applyAlignment="1">
      <alignment horizontal="center" vertical="top"/>
    </xf>
    <xf numFmtId="0" fontId="57" fillId="0" borderId="48" xfId="0" applyNumberFormat="1" applyFont="1" applyBorder="1" applyAlignment="1">
      <alignment horizontal="center" vertical="top"/>
    </xf>
    <xf numFmtId="0" fontId="57" fillId="0" borderId="51" xfId="0" applyNumberFormat="1" applyFont="1" applyBorder="1" applyAlignment="1">
      <alignment horizontal="center" vertical="top"/>
    </xf>
    <xf numFmtId="4" fontId="58" fillId="0" borderId="32" xfId="0" applyNumberFormat="1" applyFont="1" applyBorder="1" applyAlignment="1">
      <alignment horizontal="center" vertical="center"/>
    </xf>
    <xf numFmtId="4" fontId="57" fillId="0" borderId="33" xfId="0" applyNumberFormat="1" applyFont="1" applyBorder="1" applyAlignment="1">
      <alignment horizontal="center" vertical="center"/>
    </xf>
    <xf numFmtId="4" fontId="57" fillId="0" borderId="36" xfId="0" applyNumberFormat="1" applyFont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7" fillId="0" borderId="40" xfId="0" applyNumberFormat="1" applyFont="1" applyBorder="1" applyAlignment="1">
      <alignment horizontal="center" vertical="center"/>
    </xf>
    <xf numFmtId="4" fontId="57" fillId="0" borderId="41" xfId="0" applyNumberFormat="1" applyFont="1" applyBorder="1" applyAlignment="1">
      <alignment horizontal="center" vertical="center"/>
    </xf>
    <xf numFmtId="4" fontId="57" fillId="0" borderId="47" xfId="0" applyNumberFormat="1" applyFont="1" applyBorder="1" applyAlignment="1">
      <alignment horizontal="center" vertical="center"/>
    </xf>
    <xf numFmtId="4" fontId="57" fillId="0" borderId="48" xfId="0" applyNumberFormat="1" applyFont="1" applyBorder="1" applyAlignment="1">
      <alignment horizontal="center" vertical="center"/>
    </xf>
    <xf numFmtId="4" fontId="57" fillId="0" borderId="51" xfId="0" applyNumberFormat="1" applyFont="1" applyBorder="1" applyAlignment="1">
      <alignment horizontal="center" vertical="center"/>
    </xf>
    <xf numFmtId="4" fontId="57" fillId="0" borderId="47" xfId="0" applyNumberFormat="1" applyFont="1" applyBorder="1" applyAlignment="1">
      <alignment horizontal="right" vertical="center"/>
    </xf>
    <xf numFmtId="4" fontId="57" fillId="0" borderId="48" xfId="0" applyNumberFormat="1" applyFont="1" applyBorder="1" applyAlignment="1">
      <alignment horizontal="right" vertical="center"/>
    </xf>
    <xf numFmtId="4" fontId="57" fillId="0" borderId="51" xfId="0" applyNumberFormat="1" applyFont="1" applyBorder="1" applyAlignment="1">
      <alignment horizontal="right" vertical="center"/>
    </xf>
    <xf numFmtId="49" fontId="55" fillId="0" borderId="37" xfId="0" applyNumberFormat="1" applyFont="1" applyBorder="1" applyAlignment="1">
      <alignment horizontal="center"/>
    </xf>
    <xf numFmtId="49" fontId="56" fillId="0" borderId="3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" fontId="62" fillId="0" borderId="25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/>
    </xf>
    <xf numFmtId="0" fontId="1" fillId="0" borderId="32" xfId="0" applyNumberFormat="1" applyFont="1" applyBorder="1" applyAlignment="1">
      <alignment horizontal="left"/>
    </xf>
    <xf numFmtId="0" fontId="1" fillId="0" borderId="33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58" fillId="0" borderId="23" xfId="0" applyNumberFormat="1" applyFont="1" applyBorder="1" applyAlignment="1">
      <alignment horizontal="left"/>
    </xf>
    <xf numFmtId="0" fontId="57" fillId="0" borderId="23" xfId="0" applyNumberFormat="1" applyFont="1" applyBorder="1" applyAlignment="1">
      <alignment horizontal="left"/>
    </xf>
    <xf numFmtId="0" fontId="54" fillId="0" borderId="23" xfId="0" applyNumberFormat="1" applyFont="1" applyBorder="1" applyAlignment="1">
      <alignment horizontal="left" vertical="center" wrapText="1"/>
    </xf>
    <xf numFmtId="0" fontId="59" fillId="0" borderId="23" xfId="0" applyNumberFormat="1" applyFont="1" applyBorder="1" applyAlignment="1">
      <alignment horizontal="left" vertical="center" wrapText="1"/>
    </xf>
    <xf numFmtId="49" fontId="55" fillId="0" borderId="37" xfId="0" applyNumberFormat="1" applyFont="1" applyFill="1" applyBorder="1" applyAlignment="1">
      <alignment horizontal="center"/>
    </xf>
    <xf numFmtId="49" fontId="56" fillId="0" borderId="33" xfId="0" applyNumberFormat="1" applyFont="1" applyFill="1" applyBorder="1" applyAlignment="1">
      <alignment horizontal="center"/>
    </xf>
    <xf numFmtId="49" fontId="56" fillId="0" borderId="34" xfId="0" applyNumberFormat="1" applyFont="1" applyFill="1" applyBorder="1" applyAlignment="1">
      <alignment horizontal="center"/>
    </xf>
    <xf numFmtId="49" fontId="55" fillId="0" borderId="45" xfId="0" applyNumberFormat="1" applyFont="1" applyBorder="1" applyAlignment="1">
      <alignment horizontal="center"/>
    </xf>
    <xf numFmtId="49" fontId="56" fillId="0" borderId="26" xfId="0" applyNumberFormat="1" applyFont="1" applyBorder="1" applyAlignment="1">
      <alignment horizontal="center"/>
    </xf>
    <xf numFmtId="49" fontId="56" fillId="0" borderId="44" xfId="0" applyNumberFormat="1" applyFont="1" applyBorder="1" applyAlignment="1">
      <alignment horizontal="center"/>
    </xf>
    <xf numFmtId="49" fontId="58" fillId="0" borderId="23" xfId="0" applyNumberFormat="1" applyFont="1" applyBorder="1" applyAlignment="1">
      <alignment horizontal="center"/>
    </xf>
    <xf numFmtId="49" fontId="57" fillId="0" borderId="23" xfId="0" applyNumberFormat="1" applyFont="1" applyBorder="1" applyAlignment="1">
      <alignment horizontal="center"/>
    </xf>
    <xf numFmtId="49" fontId="58" fillId="0" borderId="23" xfId="0" applyNumberFormat="1" applyFont="1" applyBorder="1" applyAlignment="1">
      <alignment horizontal="left"/>
    </xf>
    <xf numFmtId="49" fontId="57" fillId="0" borderId="2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9" fontId="62" fillId="0" borderId="23" xfId="0" applyNumberFormat="1" applyFont="1" applyBorder="1" applyAlignment="1">
      <alignment horizontal="left"/>
    </xf>
    <xf numFmtId="0" fontId="1" fillId="0" borderId="39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8" fillId="0" borderId="23" xfId="0" applyNumberFormat="1" applyFont="1" applyBorder="1" applyAlignment="1">
      <alignment horizontal="center"/>
    </xf>
    <xf numFmtId="0" fontId="57" fillId="0" borderId="23" xfId="0" applyNumberFormat="1" applyFont="1" applyBorder="1" applyAlignment="1">
      <alignment horizontal="center"/>
    </xf>
    <xf numFmtId="0" fontId="58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49" fontId="1" fillId="0" borderId="39" xfId="0" applyNumberFormat="1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0" fontId="1" fillId="0" borderId="39" xfId="0" applyNumberFormat="1" applyFont="1" applyBorder="1" applyAlignment="1">
      <alignment horizontal="right"/>
    </xf>
    <xf numFmtId="0" fontId="1" fillId="0" borderId="40" xfId="0" applyNumberFormat="1" applyFont="1" applyBorder="1" applyAlignment="1">
      <alignment horizontal="right"/>
    </xf>
    <xf numFmtId="49" fontId="58" fillId="0" borderId="33" xfId="0" applyNumberFormat="1" applyFont="1" applyFill="1" applyBorder="1" applyAlignment="1">
      <alignment horizontal="left"/>
    </xf>
    <xf numFmtId="49" fontId="57" fillId="0" borderId="33" xfId="0" applyNumberFormat="1" applyFont="1" applyFill="1" applyBorder="1" applyAlignment="1">
      <alignment horizontal="left"/>
    </xf>
    <xf numFmtId="0" fontId="1" fillId="0" borderId="40" xfId="0" applyNumberFormat="1" applyFont="1" applyBorder="1" applyAlignment="1">
      <alignment horizontal="left"/>
    </xf>
    <xf numFmtId="0" fontId="1" fillId="0" borderId="4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49" fontId="58" fillId="0" borderId="33" xfId="0" applyNumberFormat="1" applyFont="1" applyBorder="1" applyAlignment="1">
      <alignment horizontal="left"/>
    </xf>
    <xf numFmtId="49" fontId="57" fillId="0" borderId="33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58" fillId="0" borderId="18" xfId="0" applyNumberFormat="1" applyFont="1" applyBorder="1" applyAlignment="1">
      <alignment horizontal="center"/>
    </xf>
    <xf numFmtId="49" fontId="58" fillId="0" borderId="22" xfId="0" applyNumberFormat="1" applyFont="1" applyBorder="1" applyAlignment="1">
      <alignment horizontal="center"/>
    </xf>
    <xf numFmtId="49" fontId="57" fillId="0" borderId="24" xfId="0" applyNumberFormat="1" applyFont="1" applyBorder="1" applyAlignment="1">
      <alignment horizontal="center"/>
    </xf>
    <xf numFmtId="4" fontId="58" fillId="0" borderId="18" xfId="0" applyNumberFormat="1" applyFont="1" applyBorder="1" applyAlignment="1">
      <alignment horizontal="left"/>
    </xf>
    <xf numFmtId="4" fontId="57" fillId="0" borderId="0" xfId="0" applyNumberFormat="1" applyFont="1" applyBorder="1" applyAlignment="1">
      <alignment horizontal="left"/>
    </xf>
    <xf numFmtId="4" fontId="57" fillId="0" borderId="19" xfId="0" applyNumberFormat="1" applyFont="1" applyBorder="1" applyAlignment="1">
      <alignment horizontal="left"/>
    </xf>
    <xf numFmtId="4" fontId="58" fillId="0" borderId="22" xfId="0" applyNumberFormat="1" applyFont="1" applyBorder="1" applyAlignment="1">
      <alignment horizontal="left"/>
    </xf>
    <xf numFmtId="4" fontId="57" fillId="0" borderId="23" xfId="0" applyNumberFormat="1" applyFont="1" applyBorder="1" applyAlignment="1">
      <alignment horizontal="left"/>
    </xf>
    <xf numFmtId="4" fontId="57" fillId="0" borderId="38" xfId="0" applyNumberFormat="1" applyFont="1" applyBorder="1" applyAlignment="1">
      <alignment horizontal="left"/>
    </xf>
    <xf numFmtId="4" fontId="58" fillId="0" borderId="23" xfId="0" applyNumberFormat="1" applyFont="1" applyBorder="1" applyAlignment="1">
      <alignment horizontal="right" vertical="center"/>
    </xf>
    <xf numFmtId="4" fontId="58" fillId="0" borderId="24" xfId="0" applyNumberFormat="1" applyFont="1" applyBorder="1" applyAlignment="1">
      <alignment horizontal="right" vertical="center"/>
    </xf>
    <xf numFmtId="0" fontId="55" fillId="0" borderId="0" xfId="0" applyNumberFormat="1" applyFont="1" applyBorder="1" applyAlignment="1">
      <alignment horizontal="center"/>
    </xf>
    <xf numFmtId="0" fontId="56" fillId="0" borderId="0" xfId="0" applyNumberFormat="1" applyFont="1" applyBorder="1" applyAlignment="1">
      <alignment horizontal="center"/>
    </xf>
    <xf numFmtId="49" fontId="55" fillId="0" borderId="23" xfId="0" applyNumberFormat="1" applyFont="1" applyBorder="1" applyAlignment="1">
      <alignment horizontal="left"/>
    </xf>
    <xf numFmtId="49" fontId="56" fillId="0" borderId="23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right"/>
    </xf>
    <xf numFmtId="49" fontId="55" fillId="0" borderId="23" xfId="0" applyNumberFormat="1" applyFont="1" applyBorder="1" applyAlignment="1">
      <alignment horizontal="center"/>
    </xf>
    <xf numFmtId="49" fontId="56" fillId="0" borderId="23" xfId="0" applyNumberFormat="1" applyFont="1" applyBorder="1" applyAlignment="1">
      <alignment horizontal="center"/>
    </xf>
    <xf numFmtId="0" fontId="55" fillId="0" borderId="52" xfId="0" applyNumberFormat="1" applyFont="1" applyBorder="1" applyAlignment="1">
      <alignment horizontal="center"/>
    </xf>
    <xf numFmtId="0" fontId="56" fillId="0" borderId="23" xfId="0" applyNumberFormat="1" applyFont="1" applyBorder="1" applyAlignment="1">
      <alignment horizontal="center"/>
    </xf>
    <xf numFmtId="4" fontId="57" fillId="0" borderId="41" xfId="0" applyNumberFormat="1" applyFont="1" applyBorder="1" applyAlignment="1">
      <alignment horizontal="center"/>
    </xf>
    <xf numFmtId="4" fontId="57" fillId="0" borderId="51" xfId="0" applyNumberFormat="1" applyFont="1" applyBorder="1" applyAlignment="1">
      <alignment horizontal="center"/>
    </xf>
    <xf numFmtId="0" fontId="55" fillId="0" borderId="23" xfId="0" applyNumberFormat="1" applyFont="1" applyBorder="1" applyAlignment="1">
      <alignment horizontal="center"/>
    </xf>
    <xf numFmtId="0" fontId="56" fillId="0" borderId="53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 horizontal="center" vertical="top"/>
    </xf>
    <xf numFmtId="0" fontId="4" fillId="0" borderId="55" xfId="0" applyNumberFormat="1" applyFont="1" applyBorder="1" applyAlignment="1">
      <alignment horizontal="center" vertical="top"/>
    </xf>
    <xf numFmtId="4" fontId="57" fillId="0" borderId="36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left" wrapText="1" indent="4"/>
    </xf>
    <xf numFmtId="4" fontId="58" fillId="0" borderId="40" xfId="0" applyNumberFormat="1" applyFont="1" applyBorder="1" applyAlignment="1">
      <alignment horizontal="center"/>
    </xf>
    <xf numFmtId="4" fontId="58" fillId="0" borderId="41" xfId="0" applyNumberFormat="1" applyFont="1" applyBorder="1" applyAlignment="1">
      <alignment horizontal="center"/>
    </xf>
    <xf numFmtId="4" fontId="58" fillId="0" borderId="22" xfId="0" applyNumberFormat="1" applyFont="1" applyBorder="1" applyAlignment="1">
      <alignment horizontal="center"/>
    </xf>
    <xf numFmtId="0" fontId="58" fillId="0" borderId="22" xfId="0" applyNumberFormat="1" applyFont="1" applyBorder="1" applyAlignment="1">
      <alignment horizontal="left" wrapText="1" indent="4"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49" fontId="1" fillId="0" borderId="21" xfId="0" applyNumberFormat="1" applyFont="1" applyBorder="1" applyAlignment="1">
      <alignment horizontal="center"/>
    </xf>
    <xf numFmtId="4" fontId="58" fillId="0" borderId="18" xfId="0" applyNumberFormat="1" applyFont="1" applyBorder="1" applyAlignment="1">
      <alignment horizontal="center"/>
    </xf>
    <xf numFmtId="4" fontId="58" fillId="0" borderId="0" xfId="0" applyNumberFormat="1" applyFont="1" applyBorder="1" applyAlignment="1">
      <alignment horizontal="center"/>
    </xf>
    <xf numFmtId="4" fontId="57" fillId="0" borderId="0" xfId="0" applyNumberFormat="1" applyFont="1" applyBorder="1" applyAlignment="1">
      <alignment horizontal="center"/>
    </xf>
    <xf numFmtId="4" fontId="58" fillId="0" borderId="33" xfId="0" applyNumberFormat="1" applyFont="1" applyBorder="1" applyAlignment="1">
      <alignment horizontal="center"/>
    </xf>
    <xf numFmtId="4" fontId="58" fillId="0" borderId="36" xfId="0" applyNumberFormat="1" applyFont="1" applyBorder="1" applyAlignment="1">
      <alignment horizontal="center"/>
    </xf>
    <xf numFmtId="4" fontId="57" fillId="0" borderId="27" xfId="0" applyNumberFormat="1" applyFont="1" applyBorder="1" applyAlignment="1">
      <alignment horizontal="center"/>
    </xf>
    <xf numFmtId="4" fontId="58" fillId="0" borderId="28" xfId="0" applyNumberFormat="1" applyFont="1" applyBorder="1" applyAlignment="1">
      <alignment horizontal="center"/>
    </xf>
    <xf numFmtId="4" fontId="57" fillId="0" borderId="29" xfId="0" applyNumberFormat="1" applyFont="1" applyBorder="1" applyAlignment="1">
      <alignment horizontal="center"/>
    </xf>
    <xf numFmtId="4" fontId="57" fillId="0" borderId="30" xfId="0" applyNumberFormat="1" applyFont="1" applyBorder="1" applyAlignment="1">
      <alignment horizontal="center"/>
    </xf>
    <xf numFmtId="4" fontId="57" fillId="0" borderId="31" xfId="0" applyNumberFormat="1" applyFont="1" applyBorder="1" applyAlignment="1">
      <alignment horizontal="center"/>
    </xf>
    <xf numFmtId="4" fontId="61" fillId="0" borderId="32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" fontId="57" fillId="0" borderId="17" xfId="0" applyNumberFormat="1" applyFont="1" applyBorder="1" applyAlignment="1">
      <alignment horizontal="center"/>
    </xf>
    <xf numFmtId="4" fontId="58" fillId="0" borderId="23" xfId="0" applyNumberFormat="1" applyFont="1" applyBorder="1" applyAlignment="1">
      <alignment horizontal="center"/>
    </xf>
    <xf numFmtId="4" fontId="58" fillId="0" borderId="24" xfId="0" applyNumberFormat="1" applyFont="1" applyBorder="1" applyAlignment="1">
      <alignment horizontal="center"/>
    </xf>
    <xf numFmtId="4" fontId="57" fillId="0" borderId="19" xfId="0" applyNumberFormat="1" applyFont="1" applyBorder="1" applyAlignment="1">
      <alignment horizontal="center"/>
    </xf>
    <xf numFmtId="0" fontId="58" fillId="0" borderId="18" xfId="0" applyNumberFormat="1" applyFont="1" applyBorder="1" applyAlignment="1">
      <alignment horizontal="center" wrapText="1"/>
    </xf>
    <xf numFmtId="0" fontId="57" fillId="0" borderId="0" xfId="0" applyNumberFormat="1" applyFont="1" applyBorder="1" applyAlignment="1">
      <alignment horizontal="center" wrapText="1"/>
    </xf>
    <xf numFmtId="0" fontId="57" fillId="0" borderId="19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8"/>
  <sheetViews>
    <sheetView tabSelected="1" zoomScaleSheetLayoutView="100" workbookViewId="0" topLeftCell="A76">
      <selection activeCell="EF95" sqref="EF95:ER95"/>
    </sheetView>
  </sheetViews>
  <sheetFormatPr defaultColWidth="0.875" defaultRowHeight="12.75"/>
  <cols>
    <col min="1" max="9" width="0.875" style="1" customWidth="1"/>
    <col min="10" max="10" width="3.125" style="1" customWidth="1"/>
    <col min="11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21" width="0.875" style="1" customWidth="1"/>
    <col min="122" max="122" width="1.25" style="1" customWidth="1"/>
    <col min="123" max="158" width="0.875" style="1" customWidth="1"/>
    <col min="159" max="160" width="0.875" style="1" hidden="1" customWidth="1"/>
    <col min="161" max="16384" width="0.875" style="1" customWidth="1"/>
  </cols>
  <sheetData>
    <row r="1" spans="122:161" ht="14.25" customHeight="1">
      <c r="DR1" s="49" t="s">
        <v>287</v>
      </c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</row>
    <row r="2" spans="127:161" s="3" customFormat="1" ht="19.5" customHeight="1">
      <c r="DW2" s="49" t="s">
        <v>21</v>
      </c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</row>
    <row r="3" spans="122:161" s="3" customFormat="1" ht="4.5" customHeight="1">
      <c r="DR3" s="265" t="s">
        <v>309</v>
      </c>
      <c r="DS3" s="266"/>
      <c r="DT3" s="266"/>
      <c r="DU3" s="266"/>
      <c r="DV3" s="266"/>
      <c r="DW3" s="266"/>
      <c r="DX3" s="266"/>
      <c r="DY3" s="266"/>
      <c r="DZ3" s="266"/>
      <c r="EA3" s="266"/>
      <c r="EB3" s="266"/>
      <c r="EC3" s="266"/>
      <c r="ED3" s="266"/>
      <c r="EE3" s="266"/>
      <c r="EF3" s="266"/>
      <c r="EG3" s="266"/>
      <c r="EH3" s="266"/>
      <c r="EI3" s="266"/>
      <c r="EJ3" s="266"/>
      <c r="EK3" s="266"/>
      <c r="EL3" s="266"/>
      <c r="EM3" s="266"/>
      <c r="EN3" s="266"/>
      <c r="EO3" s="266"/>
      <c r="EP3" s="266"/>
      <c r="EQ3" s="266"/>
      <c r="ER3" s="266"/>
      <c r="ES3" s="266"/>
      <c r="ET3" s="266"/>
      <c r="EU3" s="266"/>
      <c r="EV3" s="266"/>
      <c r="EW3" s="266"/>
      <c r="EX3" s="266"/>
      <c r="EY3" s="266"/>
      <c r="EZ3" s="266"/>
      <c r="FA3" s="266"/>
      <c r="FB3" s="266"/>
      <c r="FC3" s="266"/>
      <c r="FD3" s="266"/>
      <c r="FE3" s="266"/>
    </row>
    <row r="4" spans="122:161" s="4" customFormat="1" ht="8.25" customHeight="1"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</row>
    <row r="5" spans="122:161" s="3" customFormat="1" ht="10.5" customHeight="1"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/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</row>
    <row r="6" spans="122:161" s="4" customFormat="1" ht="24" customHeight="1">
      <c r="DR6" s="266"/>
      <c r="DS6" s="266"/>
      <c r="DT6" s="266"/>
      <c r="DU6" s="266"/>
      <c r="DV6" s="266"/>
      <c r="DW6" s="266"/>
      <c r="DX6" s="266"/>
      <c r="DY6" s="266"/>
      <c r="DZ6" s="266"/>
      <c r="EA6" s="266"/>
      <c r="EB6" s="266"/>
      <c r="EC6" s="266"/>
      <c r="ED6" s="266"/>
      <c r="EE6" s="266"/>
      <c r="EF6" s="266"/>
      <c r="EG6" s="266"/>
      <c r="EH6" s="266"/>
      <c r="EI6" s="266"/>
      <c r="EJ6" s="266"/>
      <c r="EK6" s="266"/>
      <c r="EL6" s="266"/>
      <c r="EM6" s="266"/>
      <c r="EN6" s="266"/>
      <c r="EO6" s="266"/>
      <c r="EP6" s="266"/>
      <c r="EQ6" s="266"/>
      <c r="ER6" s="266"/>
      <c r="ES6" s="266"/>
      <c r="ET6" s="266"/>
      <c r="EU6" s="266"/>
      <c r="EV6" s="266"/>
      <c r="EW6" s="266"/>
      <c r="EX6" s="266"/>
      <c r="EY6" s="266"/>
      <c r="EZ6" s="266"/>
      <c r="FA6" s="266"/>
      <c r="FB6" s="266"/>
      <c r="FC6" s="266"/>
      <c r="FD6" s="266"/>
      <c r="FE6" s="266"/>
    </row>
    <row r="7" spans="127:161" s="3" customFormat="1" ht="20.25" customHeight="1">
      <c r="DW7" s="263"/>
      <c r="DX7" s="264"/>
      <c r="DY7" s="264"/>
      <c r="DZ7" s="264"/>
      <c r="EA7" s="264"/>
      <c r="EB7" s="264"/>
      <c r="EC7" s="264"/>
      <c r="ED7" s="264"/>
      <c r="EE7" s="264"/>
      <c r="EF7" s="264"/>
      <c r="EG7" s="264"/>
      <c r="EH7" s="264"/>
      <c r="EI7" s="264"/>
      <c r="EJ7" s="18"/>
      <c r="EK7" s="18"/>
      <c r="EL7" s="263" t="s">
        <v>310</v>
      </c>
      <c r="EM7" s="264"/>
      <c r="EN7" s="264"/>
      <c r="EO7" s="264"/>
      <c r="EP7" s="264"/>
      <c r="EQ7" s="264"/>
      <c r="ER7" s="264"/>
      <c r="ES7" s="264"/>
      <c r="ET7" s="264"/>
      <c r="EU7" s="264"/>
      <c r="EV7" s="264"/>
      <c r="EW7" s="264"/>
      <c r="EX7" s="264"/>
      <c r="EY7" s="264"/>
      <c r="EZ7" s="264"/>
      <c r="FA7" s="264"/>
      <c r="FB7" s="264"/>
      <c r="FC7" s="264"/>
      <c r="FD7" s="264"/>
      <c r="FE7" s="264"/>
    </row>
    <row r="8" spans="127:161" s="4" customFormat="1" ht="8.25">
      <c r="DW8" s="260" t="s">
        <v>18</v>
      </c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L8" s="260" t="s">
        <v>19</v>
      </c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</row>
    <row r="9" spans="127:156" s="3" customFormat="1" ht="12">
      <c r="DW9" s="261" t="s">
        <v>20</v>
      </c>
      <c r="DX9" s="261"/>
      <c r="DY9" s="247"/>
      <c r="DZ9" s="248"/>
      <c r="EA9" s="248"/>
      <c r="EB9" s="262" t="s">
        <v>20</v>
      </c>
      <c r="EC9" s="262"/>
      <c r="EE9" s="247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61">
        <v>20</v>
      </c>
      <c r="EU9" s="261"/>
      <c r="EV9" s="261"/>
      <c r="EW9" s="249"/>
      <c r="EX9" s="250"/>
      <c r="EY9" s="250"/>
      <c r="EZ9" s="3" t="s">
        <v>4</v>
      </c>
    </row>
    <row r="10" ht="3.75" customHeight="1"/>
    <row r="11" spans="96:100" s="5" customFormat="1" ht="12">
      <c r="CR11" s="6" t="s">
        <v>23</v>
      </c>
      <c r="CS11" s="249" t="s">
        <v>267</v>
      </c>
      <c r="CT11" s="250"/>
      <c r="CU11" s="250"/>
      <c r="CV11" s="5" t="s">
        <v>4</v>
      </c>
    </row>
    <row r="12" spans="51:161" s="5" customFormat="1" ht="14.25">
      <c r="AY12" s="251" t="s">
        <v>24</v>
      </c>
      <c r="AZ12" s="251"/>
      <c r="BA12" s="251"/>
      <c r="BB12" s="251"/>
      <c r="BC12" s="251"/>
      <c r="BD12" s="251"/>
      <c r="BE12" s="251"/>
      <c r="BF12" s="253" t="s">
        <v>268</v>
      </c>
      <c r="BG12" s="250"/>
      <c r="BH12" s="250"/>
      <c r="BI12" s="251" t="s">
        <v>25</v>
      </c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3" t="s">
        <v>269</v>
      </c>
      <c r="CF12" s="250"/>
      <c r="CG12" s="250"/>
      <c r="CH12" s="251" t="s">
        <v>26</v>
      </c>
      <c r="CI12" s="251"/>
      <c r="CJ12" s="251"/>
      <c r="CK12" s="251"/>
      <c r="CL12" s="251"/>
      <c r="CM12" s="253" t="s">
        <v>312</v>
      </c>
      <c r="CN12" s="250"/>
      <c r="CO12" s="250"/>
      <c r="CP12" s="252" t="s">
        <v>27</v>
      </c>
      <c r="CQ12" s="252"/>
      <c r="CR12" s="252"/>
      <c r="CS12" s="252"/>
      <c r="CT12" s="252"/>
      <c r="CU12" s="252"/>
      <c r="CV12" s="252"/>
      <c r="CW12" s="252"/>
      <c r="CX12" s="252"/>
      <c r="ES12" s="254" t="s">
        <v>22</v>
      </c>
      <c r="ET12" s="255"/>
      <c r="EU12" s="255"/>
      <c r="EV12" s="255"/>
      <c r="EW12" s="255"/>
      <c r="EX12" s="255"/>
      <c r="EY12" s="255"/>
      <c r="EZ12" s="255"/>
      <c r="FA12" s="255"/>
      <c r="FB12" s="255"/>
      <c r="FC12" s="255"/>
      <c r="FD12" s="255"/>
      <c r="FE12" s="256"/>
    </row>
    <row r="13" spans="149:161" ht="6.75" customHeight="1" thickBot="1">
      <c r="ES13" s="257"/>
      <c r="ET13" s="258"/>
      <c r="EU13" s="258"/>
      <c r="EV13" s="258"/>
      <c r="EW13" s="258"/>
      <c r="EX13" s="258"/>
      <c r="EY13" s="258"/>
      <c r="EZ13" s="258"/>
      <c r="FA13" s="258"/>
      <c r="FB13" s="258"/>
      <c r="FC13" s="258"/>
      <c r="FD13" s="258"/>
      <c r="FE13" s="259"/>
    </row>
    <row r="14" spans="59:161" ht="12.75" customHeight="1">
      <c r="BG14" s="233" t="s">
        <v>39</v>
      </c>
      <c r="BH14" s="233"/>
      <c r="BI14" s="233"/>
      <c r="BJ14" s="233"/>
      <c r="BK14" s="247" t="s">
        <v>306</v>
      </c>
      <c r="BL14" s="248"/>
      <c r="BM14" s="248"/>
      <c r="BN14" s="236" t="s">
        <v>20</v>
      </c>
      <c r="BO14" s="236"/>
      <c r="BQ14" s="247" t="s">
        <v>307</v>
      </c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33">
        <v>20</v>
      </c>
      <c r="CG14" s="233"/>
      <c r="CH14" s="233"/>
      <c r="CI14" s="249" t="s">
        <v>268</v>
      </c>
      <c r="CJ14" s="250"/>
      <c r="CK14" s="250"/>
      <c r="CL14" s="1" t="s">
        <v>40</v>
      </c>
      <c r="EQ14" s="2" t="s">
        <v>28</v>
      </c>
      <c r="ES14" s="244" t="s">
        <v>308</v>
      </c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6"/>
    </row>
    <row r="15" spans="1:161" ht="18" customHeight="1">
      <c r="A15" s="236" t="s">
        <v>31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EQ15" s="2" t="s">
        <v>29</v>
      </c>
      <c r="ES15" s="241" t="s">
        <v>305</v>
      </c>
      <c r="ET15" s="242"/>
      <c r="EU15" s="242"/>
      <c r="EV15" s="242"/>
      <c r="EW15" s="242"/>
      <c r="EX15" s="242"/>
      <c r="EY15" s="242"/>
      <c r="EZ15" s="242"/>
      <c r="FA15" s="242"/>
      <c r="FB15" s="242"/>
      <c r="FC15" s="242"/>
      <c r="FD15" s="242"/>
      <c r="FE15" s="243"/>
    </row>
    <row r="16" spans="1:161" ht="11.25" customHeight="1">
      <c r="A16" s="1" t="s">
        <v>32</v>
      </c>
      <c r="AB16" s="237" t="s">
        <v>289</v>
      </c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EQ16" s="2" t="s">
        <v>30</v>
      </c>
      <c r="ES16" s="241" t="s">
        <v>288</v>
      </c>
      <c r="ET16" s="242"/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3"/>
    </row>
    <row r="17" spans="147:161" ht="11.25">
      <c r="EQ17" s="2" t="s">
        <v>29</v>
      </c>
      <c r="ES17" s="241"/>
      <c r="ET17" s="242"/>
      <c r="EU17" s="242"/>
      <c r="EV17" s="242"/>
      <c r="EW17" s="242"/>
      <c r="EX17" s="242"/>
      <c r="EY17" s="242"/>
      <c r="EZ17" s="242"/>
      <c r="FA17" s="242"/>
      <c r="FB17" s="242"/>
      <c r="FC17" s="242"/>
      <c r="FD17" s="242"/>
      <c r="FE17" s="243"/>
    </row>
    <row r="18" spans="147:161" ht="11.25">
      <c r="EQ18" s="2" t="s">
        <v>33</v>
      </c>
      <c r="ES18" s="241" t="s">
        <v>294</v>
      </c>
      <c r="ET18" s="242"/>
      <c r="EU18" s="242"/>
      <c r="EV18" s="242"/>
      <c r="EW18" s="242"/>
      <c r="EX18" s="242"/>
      <c r="EY18" s="242"/>
      <c r="EZ18" s="242"/>
      <c r="FA18" s="242"/>
      <c r="FB18" s="242"/>
      <c r="FC18" s="242"/>
      <c r="FD18" s="242"/>
      <c r="FE18" s="243"/>
    </row>
    <row r="19" spans="1:161" ht="22.5" customHeight="1">
      <c r="A19" s="1" t="s">
        <v>37</v>
      </c>
      <c r="K19" s="239" t="s">
        <v>295</v>
      </c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0"/>
      <c r="DE19" s="240"/>
      <c r="DF19" s="240"/>
      <c r="DG19" s="240"/>
      <c r="DH19" s="240"/>
      <c r="DI19" s="240"/>
      <c r="DJ19" s="240"/>
      <c r="DK19" s="240"/>
      <c r="DL19" s="240"/>
      <c r="DM19" s="240"/>
      <c r="DN19" s="240"/>
      <c r="DO19" s="240"/>
      <c r="DP19" s="240"/>
      <c r="EQ19" s="2" t="s">
        <v>34</v>
      </c>
      <c r="ES19" s="228" t="s">
        <v>270</v>
      </c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229"/>
    </row>
    <row r="20" spans="1:161" ht="14.25" customHeight="1" thickBot="1">
      <c r="A20" s="1" t="s">
        <v>38</v>
      </c>
      <c r="EQ20" s="2" t="s">
        <v>35</v>
      </c>
      <c r="ES20" s="59" t="s">
        <v>36</v>
      </c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230"/>
    </row>
    <row r="21" ht="1.5" customHeight="1"/>
    <row r="22" spans="1:161" s="7" customFormat="1" ht="10.5">
      <c r="A22" s="231" t="s">
        <v>41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</row>
    <row r="23" ht="2.25" customHeight="1"/>
    <row r="24" spans="1:161" ht="11.25">
      <c r="A24" s="254" t="s">
        <v>0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6"/>
      <c r="BX24" s="270" t="s">
        <v>1</v>
      </c>
      <c r="BY24" s="271"/>
      <c r="BZ24" s="271"/>
      <c r="CA24" s="271"/>
      <c r="CB24" s="271"/>
      <c r="CC24" s="271"/>
      <c r="CD24" s="271"/>
      <c r="CE24" s="272"/>
      <c r="CF24" s="270" t="s">
        <v>2</v>
      </c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2"/>
      <c r="CS24" s="270" t="s">
        <v>266</v>
      </c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1"/>
      <c r="DE24" s="272"/>
      <c r="DF24" s="276" t="s">
        <v>9</v>
      </c>
      <c r="DG24" s="277"/>
      <c r="DH24" s="277"/>
      <c r="DI24" s="277"/>
      <c r="DJ24" s="277"/>
      <c r="DK24" s="277"/>
      <c r="DL24" s="277"/>
      <c r="DM24" s="277"/>
      <c r="DN24" s="277"/>
      <c r="DO24" s="277"/>
      <c r="DP24" s="277"/>
      <c r="DQ24" s="277"/>
      <c r="DR24" s="277"/>
      <c r="DS24" s="277"/>
      <c r="DT24" s="277"/>
      <c r="DU24" s="277"/>
      <c r="DV24" s="277"/>
      <c r="DW24" s="277"/>
      <c r="DX24" s="277"/>
      <c r="DY24" s="277"/>
      <c r="DZ24" s="277"/>
      <c r="EA24" s="277"/>
      <c r="EB24" s="277"/>
      <c r="EC24" s="277"/>
      <c r="ED24" s="277"/>
      <c r="EE24" s="277"/>
      <c r="EF24" s="277"/>
      <c r="EG24" s="277"/>
      <c r="EH24" s="277"/>
      <c r="EI24" s="277"/>
      <c r="EJ24" s="277"/>
      <c r="EK24" s="277"/>
      <c r="EL24" s="277"/>
      <c r="EM24" s="277"/>
      <c r="EN24" s="277"/>
      <c r="EO24" s="277"/>
      <c r="EP24" s="277"/>
      <c r="EQ24" s="277"/>
      <c r="ER24" s="277"/>
      <c r="ES24" s="277"/>
      <c r="ET24" s="277"/>
      <c r="EU24" s="277"/>
      <c r="EV24" s="277"/>
      <c r="EW24" s="277"/>
      <c r="EX24" s="277"/>
      <c r="EY24" s="277"/>
      <c r="EZ24" s="277"/>
      <c r="FA24" s="277"/>
      <c r="FB24" s="277"/>
      <c r="FC24" s="277"/>
      <c r="FD24" s="277"/>
      <c r="FE24" s="278"/>
    </row>
    <row r="25" spans="1:161" ht="11.25" customHeight="1">
      <c r="A25" s="257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9"/>
      <c r="BX25" s="299"/>
      <c r="BY25" s="300"/>
      <c r="BZ25" s="300"/>
      <c r="CA25" s="300"/>
      <c r="CB25" s="300"/>
      <c r="CC25" s="300"/>
      <c r="CD25" s="300"/>
      <c r="CE25" s="301"/>
      <c r="CF25" s="299"/>
      <c r="CG25" s="300"/>
      <c r="CH25" s="300"/>
      <c r="CI25" s="300"/>
      <c r="CJ25" s="300"/>
      <c r="CK25" s="300"/>
      <c r="CL25" s="300"/>
      <c r="CM25" s="300"/>
      <c r="CN25" s="300"/>
      <c r="CO25" s="300"/>
      <c r="CP25" s="300"/>
      <c r="CQ25" s="300"/>
      <c r="CR25" s="301"/>
      <c r="CS25" s="299"/>
      <c r="CT25" s="300"/>
      <c r="CU25" s="300"/>
      <c r="CV25" s="300"/>
      <c r="CW25" s="300"/>
      <c r="CX25" s="300"/>
      <c r="CY25" s="300"/>
      <c r="CZ25" s="300"/>
      <c r="DA25" s="300"/>
      <c r="DB25" s="300"/>
      <c r="DC25" s="300"/>
      <c r="DD25" s="300"/>
      <c r="DE25" s="301"/>
      <c r="DF25" s="285" t="s">
        <v>3</v>
      </c>
      <c r="DG25" s="286"/>
      <c r="DH25" s="286"/>
      <c r="DI25" s="286"/>
      <c r="DJ25" s="286"/>
      <c r="DK25" s="286"/>
      <c r="DL25" s="294" t="s">
        <v>268</v>
      </c>
      <c r="DM25" s="295"/>
      <c r="DN25" s="295"/>
      <c r="DO25" s="289" t="s">
        <v>4</v>
      </c>
      <c r="DP25" s="289"/>
      <c r="DQ25" s="289"/>
      <c r="DR25" s="290"/>
      <c r="DS25" s="285" t="s">
        <v>3</v>
      </c>
      <c r="DT25" s="286"/>
      <c r="DU25" s="286"/>
      <c r="DV25" s="286"/>
      <c r="DW25" s="286"/>
      <c r="DX25" s="286"/>
      <c r="DY25" s="294" t="s">
        <v>269</v>
      </c>
      <c r="DZ25" s="295"/>
      <c r="EA25" s="295"/>
      <c r="EB25" s="289" t="s">
        <v>4</v>
      </c>
      <c r="EC25" s="289"/>
      <c r="ED25" s="289"/>
      <c r="EE25" s="290"/>
      <c r="EF25" s="285" t="s">
        <v>3</v>
      </c>
      <c r="EG25" s="286"/>
      <c r="EH25" s="286"/>
      <c r="EI25" s="286"/>
      <c r="EJ25" s="286"/>
      <c r="EK25" s="286"/>
      <c r="EL25" s="287" t="s">
        <v>312</v>
      </c>
      <c r="EM25" s="288"/>
      <c r="EN25" s="288"/>
      <c r="EO25" s="289" t="s">
        <v>4</v>
      </c>
      <c r="EP25" s="289"/>
      <c r="EQ25" s="289"/>
      <c r="ER25" s="290"/>
      <c r="ES25" s="270" t="s">
        <v>8</v>
      </c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2"/>
    </row>
    <row r="26" spans="1:161" ht="39" customHeight="1">
      <c r="A26" s="296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8"/>
      <c r="BX26" s="273"/>
      <c r="BY26" s="274"/>
      <c r="BZ26" s="274"/>
      <c r="CA26" s="274"/>
      <c r="CB26" s="274"/>
      <c r="CC26" s="274"/>
      <c r="CD26" s="274"/>
      <c r="CE26" s="275"/>
      <c r="CF26" s="273"/>
      <c r="CG26" s="274"/>
      <c r="CH26" s="274"/>
      <c r="CI26" s="274"/>
      <c r="CJ26" s="274"/>
      <c r="CK26" s="274"/>
      <c r="CL26" s="274"/>
      <c r="CM26" s="274"/>
      <c r="CN26" s="274"/>
      <c r="CO26" s="274"/>
      <c r="CP26" s="274"/>
      <c r="CQ26" s="274"/>
      <c r="CR26" s="275"/>
      <c r="CS26" s="273"/>
      <c r="CT26" s="274"/>
      <c r="CU26" s="274"/>
      <c r="CV26" s="274"/>
      <c r="CW26" s="274"/>
      <c r="CX26" s="274"/>
      <c r="CY26" s="274"/>
      <c r="CZ26" s="274"/>
      <c r="DA26" s="274"/>
      <c r="DB26" s="274"/>
      <c r="DC26" s="274"/>
      <c r="DD26" s="274"/>
      <c r="DE26" s="275"/>
      <c r="DF26" s="291" t="s">
        <v>5</v>
      </c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3"/>
      <c r="DS26" s="291" t="s">
        <v>6</v>
      </c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3"/>
      <c r="EF26" s="291" t="s">
        <v>7</v>
      </c>
      <c r="EG26" s="292"/>
      <c r="EH26" s="292"/>
      <c r="EI26" s="292"/>
      <c r="EJ26" s="292"/>
      <c r="EK26" s="292"/>
      <c r="EL26" s="292"/>
      <c r="EM26" s="292"/>
      <c r="EN26" s="292"/>
      <c r="EO26" s="292"/>
      <c r="EP26" s="292"/>
      <c r="EQ26" s="292"/>
      <c r="ER26" s="293"/>
      <c r="ES26" s="273"/>
      <c r="ET26" s="274"/>
      <c r="EU26" s="274"/>
      <c r="EV26" s="274"/>
      <c r="EW26" s="274"/>
      <c r="EX26" s="274"/>
      <c r="EY26" s="274"/>
      <c r="EZ26" s="274"/>
      <c r="FA26" s="274"/>
      <c r="FB26" s="274"/>
      <c r="FC26" s="274"/>
      <c r="FD26" s="274"/>
      <c r="FE26" s="275"/>
    </row>
    <row r="27" spans="1:161" ht="12" thickBot="1">
      <c r="A27" s="279" t="s">
        <v>10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1"/>
      <c r="BX27" s="267" t="s">
        <v>11</v>
      </c>
      <c r="BY27" s="268"/>
      <c r="BZ27" s="268"/>
      <c r="CA27" s="268"/>
      <c r="CB27" s="268"/>
      <c r="CC27" s="268"/>
      <c r="CD27" s="268"/>
      <c r="CE27" s="269"/>
      <c r="CF27" s="267" t="s">
        <v>12</v>
      </c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9"/>
      <c r="CS27" s="267" t="s">
        <v>13</v>
      </c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9"/>
      <c r="DF27" s="267" t="s">
        <v>14</v>
      </c>
      <c r="DG27" s="268"/>
      <c r="DH27" s="268"/>
      <c r="DI27" s="268"/>
      <c r="DJ27" s="268"/>
      <c r="DK27" s="268"/>
      <c r="DL27" s="268"/>
      <c r="DM27" s="268"/>
      <c r="DN27" s="268"/>
      <c r="DO27" s="268"/>
      <c r="DP27" s="268"/>
      <c r="DQ27" s="268"/>
      <c r="DR27" s="269"/>
      <c r="DS27" s="267" t="s">
        <v>15</v>
      </c>
      <c r="DT27" s="268"/>
      <c r="DU27" s="268"/>
      <c r="DV27" s="268"/>
      <c r="DW27" s="268"/>
      <c r="DX27" s="268"/>
      <c r="DY27" s="268"/>
      <c r="DZ27" s="268"/>
      <c r="EA27" s="268"/>
      <c r="EB27" s="268"/>
      <c r="EC27" s="268"/>
      <c r="ED27" s="268"/>
      <c r="EE27" s="269"/>
      <c r="EF27" s="267" t="s">
        <v>16</v>
      </c>
      <c r="EG27" s="268"/>
      <c r="EH27" s="268"/>
      <c r="EI27" s="268"/>
      <c r="EJ27" s="268"/>
      <c r="EK27" s="268"/>
      <c r="EL27" s="268"/>
      <c r="EM27" s="268"/>
      <c r="EN27" s="268"/>
      <c r="EO27" s="268"/>
      <c r="EP27" s="268"/>
      <c r="EQ27" s="268"/>
      <c r="ER27" s="269"/>
      <c r="ES27" s="282" t="s">
        <v>17</v>
      </c>
      <c r="ET27" s="283"/>
      <c r="EU27" s="283"/>
      <c r="EV27" s="283"/>
      <c r="EW27" s="283"/>
      <c r="EX27" s="283"/>
      <c r="EY27" s="283"/>
      <c r="EZ27" s="283"/>
      <c r="FA27" s="283"/>
      <c r="FB27" s="283"/>
      <c r="FC27" s="283"/>
      <c r="FD27" s="283"/>
      <c r="FE27" s="284"/>
    </row>
    <row r="28" spans="1:161" ht="12.75" customHeight="1">
      <c r="A28" s="234" t="s">
        <v>42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131" t="s">
        <v>43</v>
      </c>
      <c r="BY28" s="132"/>
      <c r="BZ28" s="132"/>
      <c r="CA28" s="132"/>
      <c r="CB28" s="132"/>
      <c r="CC28" s="132"/>
      <c r="CD28" s="132"/>
      <c r="CE28" s="133"/>
      <c r="CF28" s="134" t="s">
        <v>44</v>
      </c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3"/>
      <c r="CS28" s="134" t="s">
        <v>44</v>
      </c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3"/>
      <c r="DF28" s="232">
        <v>1540013.09</v>
      </c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8"/>
      <c r="DS28" s="232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8"/>
      <c r="EF28" s="232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8"/>
      <c r="ES28" s="206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8"/>
    </row>
    <row r="29" spans="1:161" ht="12.75" customHeight="1">
      <c r="A29" s="234" t="s">
        <v>45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72" t="s">
        <v>46</v>
      </c>
      <c r="BY29" s="73"/>
      <c r="BZ29" s="73"/>
      <c r="CA29" s="73"/>
      <c r="CB29" s="73"/>
      <c r="CC29" s="73"/>
      <c r="CD29" s="73"/>
      <c r="CE29" s="74"/>
      <c r="CF29" s="75" t="s">
        <v>44</v>
      </c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4"/>
      <c r="CS29" s="75" t="s">
        <v>44</v>
      </c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4"/>
      <c r="DF29" s="66">
        <v>0</v>
      </c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8"/>
      <c r="DS29" s="66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8"/>
      <c r="EF29" s="66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8"/>
      <c r="ES29" s="170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2"/>
    </row>
    <row r="30" spans="1:161" ht="12">
      <c r="A30" s="79" t="s">
        <v>47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2" t="s">
        <v>48</v>
      </c>
      <c r="BY30" s="83"/>
      <c r="BZ30" s="83"/>
      <c r="CA30" s="83"/>
      <c r="CB30" s="83"/>
      <c r="CC30" s="83"/>
      <c r="CD30" s="83"/>
      <c r="CE30" s="84"/>
      <c r="CF30" s="85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4"/>
      <c r="CS30" s="76">
        <v>100</v>
      </c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8"/>
      <c r="DF30" s="169">
        <f>SUM(DF34+DF44+DF41)</f>
        <v>51829627.72</v>
      </c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8"/>
      <c r="DS30" s="169">
        <f>SUM(DS34+DS44+DS41)</f>
        <v>51829627.72</v>
      </c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8"/>
      <c r="EF30" s="169">
        <f>SUM(EF34+EF44+EF41)</f>
        <v>51829627.72</v>
      </c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8"/>
      <c r="ES30" s="170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2"/>
    </row>
    <row r="31" spans="1:161" ht="22.5" customHeight="1">
      <c r="A31" s="145" t="s">
        <v>49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72" t="s">
        <v>50</v>
      </c>
      <c r="BY31" s="73"/>
      <c r="BZ31" s="73"/>
      <c r="CA31" s="73"/>
      <c r="CB31" s="73"/>
      <c r="CC31" s="73"/>
      <c r="CD31" s="73"/>
      <c r="CE31" s="74"/>
      <c r="CF31" s="75" t="s">
        <v>51</v>
      </c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4"/>
      <c r="CS31" s="76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8"/>
      <c r="DF31" s="216">
        <v>0</v>
      </c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8"/>
      <c r="DS31" s="216">
        <v>0</v>
      </c>
      <c r="DT31" s="217"/>
      <c r="DU31" s="217"/>
      <c r="DV31" s="217"/>
      <c r="DW31" s="217"/>
      <c r="DX31" s="217"/>
      <c r="DY31" s="217"/>
      <c r="DZ31" s="217"/>
      <c r="EA31" s="217"/>
      <c r="EB31" s="217"/>
      <c r="EC31" s="217"/>
      <c r="ED31" s="217"/>
      <c r="EE31" s="218"/>
      <c r="EF31" s="216">
        <v>0</v>
      </c>
      <c r="EG31" s="217"/>
      <c r="EH31" s="217"/>
      <c r="EI31" s="217"/>
      <c r="EJ31" s="217"/>
      <c r="EK31" s="217"/>
      <c r="EL31" s="217"/>
      <c r="EM31" s="217"/>
      <c r="EN31" s="217"/>
      <c r="EO31" s="217"/>
      <c r="EP31" s="217"/>
      <c r="EQ31" s="217"/>
      <c r="ER31" s="218"/>
      <c r="ES31" s="216">
        <v>0</v>
      </c>
      <c r="ET31" s="217"/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8"/>
    </row>
    <row r="32" spans="1:161" ht="11.25">
      <c r="A32" s="191" t="s">
        <v>52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41" t="s">
        <v>53</v>
      </c>
      <c r="BY32" s="142"/>
      <c r="BZ32" s="142"/>
      <c r="CA32" s="142"/>
      <c r="CB32" s="142"/>
      <c r="CC32" s="142"/>
      <c r="CD32" s="142"/>
      <c r="CE32" s="143"/>
      <c r="CF32" s="144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3"/>
      <c r="CS32" s="99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1"/>
      <c r="DF32" s="219">
        <v>0</v>
      </c>
      <c r="DG32" s="220"/>
      <c r="DH32" s="220"/>
      <c r="DI32" s="220"/>
      <c r="DJ32" s="220"/>
      <c r="DK32" s="220"/>
      <c r="DL32" s="220"/>
      <c r="DM32" s="220"/>
      <c r="DN32" s="220"/>
      <c r="DO32" s="220"/>
      <c r="DP32" s="220"/>
      <c r="DQ32" s="220"/>
      <c r="DR32" s="221"/>
      <c r="DS32" s="106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8"/>
      <c r="EF32" s="106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8"/>
      <c r="ES32" s="177"/>
      <c r="ET32" s="178"/>
      <c r="EU32" s="178"/>
      <c r="EV32" s="178"/>
      <c r="EW32" s="178"/>
      <c r="EX32" s="178"/>
      <c r="EY32" s="178"/>
      <c r="EZ32" s="178"/>
      <c r="FA32" s="178"/>
      <c r="FB32" s="178"/>
      <c r="FC32" s="178"/>
      <c r="FD32" s="178"/>
      <c r="FE32" s="179"/>
    </row>
    <row r="33" spans="1:161" ht="12" thickBot="1">
      <c r="A33" s="194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6"/>
      <c r="BX33" s="209"/>
      <c r="BY33" s="210"/>
      <c r="BZ33" s="210"/>
      <c r="CA33" s="210"/>
      <c r="CB33" s="210"/>
      <c r="CC33" s="210"/>
      <c r="CD33" s="210"/>
      <c r="CE33" s="211"/>
      <c r="CF33" s="212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1"/>
      <c r="CS33" s="213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5"/>
      <c r="DF33" s="222"/>
      <c r="DG33" s="223"/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4"/>
      <c r="DS33" s="225"/>
      <c r="DT33" s="226"/>
      <c r="DU33" s="226"/>
      <c r="DV33" s="226"/>
      <c r="DW33" s="226"/>
      <c r="DX33" s="226"/>
      <c r="DY33" s="226"/>
      <c r="DZ33" s="226"/>
      <c r="EA33" s="226"/>
      <c r="EB33" s="226"/>
      <c r="EC33" s="226"/>
      <c r="ED33" s="226"/>
      <c r="EE33" s="227"/>
      <c r="EF33" s="225"/>
      <c r="EG33" s="226"/>
      <c r="EH33" s="226"/>
      <c r="EI33" s="226"/>
      <c r="EJ33" s="226"/>
      <c r="EK33" s="226"/>
      <c r="EL33" s="226"/>
      <c r="EM33" s="226"/>
      <c r="EN33" s="226"/>
      <c r="EO33" s="226"/>
      <c r="EP33" s="226"/>
      <c r="EQ33" s="226"/>
      <c r="ER33" s="227"/>
      <c r="ES33" s="203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5"/>
    </row>
    <row r="34" spans="1:161" ht="18.75" customHeight="1">
      <c r="A34" s="173" t="s">
        <v>54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5"/>
      <c r="BX34" s="131" t="s">
        <v>55</v>
      </c>
      <c r="BY34" s="132"/>
      <c r="BZ34" s="132"/>
      <c r="CA34" s="132"/>
      <c r="CB34" s="132"/>
      <c r="CC34" s="132"/>
      <c r="CD34" s="132"/>
      <c r="CE34" s="133"/>
      <c r="CF34" s="134" t="s">
        <v>56</v>
      </c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3"/>
      <c r="CS34" s="200">
        <v>131</v>
      </c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2"/>
      <c r="DF34" s="46">
        <f>DF35+DF37</f>
        <v>51829627.72</v>
      </c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8"/>
      <c r="DS34" s="46">
        <f>SUM(DF34)</f>
        <v>51829627.72</v>
      </c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8"/>
      <c r="EF34" s="46">
        <f>SUM(DS34)</f>
        <v>51829627.72</v>
      </c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8"/>
      <c r="ES34" s="206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8"/>
    </row>
    <row r="35" spans="1:161" ht="47.25" customHeight="1">
      <c r="A35" s="128" t="s">
        <v>57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72" t="s">
        <v>58</v>
      </c>
      <c r="BY35" s="73"/>
      <c r="BZ35" s="73"/>
      <c r="CA35" s="73"/>
      <c r="CB35" s="73"/>
      <c r="CC35" s="73"/>
      <c r="CD35" s="73"/>
      <c r="CE35" s="74"/>
      <c r="CF35" s="75" t="s">
        <v>56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148">
        <v>131</v>
      </c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50"/>
      <c r="DF35" s="66">
        <v>51792627.72</v>
      </c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8"/>
      <c r="DS35" s="66">
        <f>SUM(DF35)</f>
        <v>51792627.72</v>
      </c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8"/>
      <c r="EF35" s="66">
        <f>SUM(DS35)</f>
        <v>51792627.72</v>
      </c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8"/>
      <c r="ES35" s="170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2"/>
    </row>
    <row r="36" spans="1:161" ht="22.5" customHeight="1">
      <c r="A36" s="128" t="s">
        <v>60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30"/>
      <c r="BX36" s="72" t="s">
        <v>59</v>
      </c>
      <c r="BY36" s="73"/>
      <c r="BZ36" s="73"/>
      <c r="CA36" s="73"/>
      <c r="CB36" s="73"/>
      <c r="CC36" s="73"/>
      <c r="CD36" s="73"/>
      <c r="CE36" s="74"/>
      <c r="CF36" s="75" t="s">
        <v>56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6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8"/>
      <c r="DF36" s="66">
        <v>0</v>
      </c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8"/>
      <c r="DS36" s="66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8"/>
      <c r="EF36" s="66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8"/>
      <c r="ES36" s="170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2"/>
    </row>
    <row r="37" spans="1:161" ht="10.5" customHeight="1">
      <c r="A37" s="197" t="s">
        <v>299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9"/>
      <c r="BX37" s="72" t="s">
        <v>300</v>
      </c>
      <c r="BY37" s="73"/>
      <c r="BZ37" s="73"/>
      <c r="CA37" s="73"/>
      <c r="CB37" s="73"/>
      <c r="CC37" s="73"/>
      <c r="CD37" s="73"/>
      <c r="CE37" s="74"/>
      <c r="CF37" s="75" t="s">
        <v>56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148">
        <v>131</v>
      </c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50"/>
      <c r="DF37" s="66">
        <v>37000</v>
      </c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8"/>
      <c r="DS37" s="66">
        <f>SUM(DF37)</f>
        <v>37000</v>
      </c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8"/>
      <c r="EF37" s="66">
        <f>SUM(DF37)</f>
        <v>37000</v>
      </c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8"/>
      <c r="ES37" s="170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2"/>
    </row>
    <row r="38" spans="1:161" ht="10.5" customHeight="1">
      <c r="A38" s="173" t="s">
        <v>61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5"/>
      <c r="BX38" s="72" t="s">
        <v>62</v>
      </c>
      <c r="BY38" s="73"/>
      <c r="BZ38" s="73"/>
      <c r="CA38" s="73"/>
      <c r="CB38" s="73"/>
      <c r="CC38" s="73"/>
      <c r="CD38" s="73"/>
      <c r="CE38" s="74"/>
      <c r="CF38" s="75" t="s">
        <v>63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6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8"/>
      <c r="DF38" s="66">
        <v>0</v>
      </c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8"/>
      <c r="DS38" s="66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8"/>
      <c r="EF38" s="66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8"/>
      <c r="ES38" s="170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2"/>
    </row>
    <row r="39" spans="1:161" ht="10.5" customHeight="1">
      <c r="A39" s="191" t="s">
        <v>52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3"/>
      <c r="BX39" s="141" t="s">
        <v>64</v>
      </c>
      <c r="BY39" s="142"/>
      <c r="BZ39" s="142"/>
      <c r="CA39" s="142"/>
      <c r="CB39" s="142"/>
      <c r="CC39" s="142"/>
      <c r="CD39" s="142"/>
      <c r="CE39" s="143"/>
      <c r="CF39" s="144" t="s">
        <v>63</v>
      </c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3"/>
      <c r="CS39" s="99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1"/>
      <c r="DF39" s="106">
        <v>0</v>
      </c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8"/>
      <c r="DS39" s="106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8"/>
      <c r="EF39" s="106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8"/>
      <c r="ES39" s="177"/>
      <c r="ET39" s="178"/>
      <c r="EU39" s="178"/>
      <c r="EV39" s="178"/>
      <c r="EW39" s="178"/>
      <c r="EX39" s="178"/>
      <c r="EY39" s="178"/>
      <c r="EZ39" s="178"/>
      <c r="FA39" s="178"/>
      <c r="FB39" s="178"/>
      <c r="FC39" s="178"/>
      <c r="FD39" s="178"/>
      <c r="FE39" s="179"/>
    </row>
    <row r="40" spans="1:161" ht="10.5" customHeight="1">
      <c r="A40" s="194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6"/>
      <c r="BX40" s="121"/>
      <c r="BY40" s="122"/>
      <c r="BZ40" s="122"/>
      <c r="CA40" s="122"/>
      <c r="CB40" s="122"/>
      <c r="CC40" s="122"/>
      <c r="CD40" s="122"/>
      <c r="CE40" s="123"/>
      <c r="CF40" s="124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3"/>
      <c r="CS40" s="186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8"/>
      <c r="DF40" s="176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5"/>
      <c r="DS40" s="176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5"/>
      <c r="EF40" s="176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5"/>
      <c r="ES40" s="180"/>
      <c r="ET40" s="181"/>
      <c r="EU40" s="181"/>
      <c r="EV40" s="181"/>
      <c r="EW40" s="181"/>
      <c r="EX40" s="181"/>
      <c r="EY40" s="181"/>
      <c r="EZ40" s="181"/>
      <c r="FA40" s="181"/>
      <c r="FB40" s="181"/>
      <c r="FC40" s="181"/>
      <c r="FD40" s="181"/>
      <c r="FE40" s="182"/>
    </row>
    <row r="41" spans="1:161" ht="10.5" customHeight="1">
      <c r="A41" s="173" t="s">
        <v>65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5"/>
      <c r="BX41" s="72" t="s">
        <v>66</v>
      </c>
      <c r="BY41" s="73"/>
      <c r="BZ41" s="73"/>
      <c r="CA41" s="73"/>
      <c r="CB41" s="73"/>
      <c r="CC41" s="73"/>
      <c r="CD41" s="73"/>
      <c r="CE41" s="74"/>
      <c r="CF41" s="75" t="s">
        <v>67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6">
        <v>155</v>
      </c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8"/>
      <c r="DF41" s="66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8"/>
      <c r="DS41" s="66">
        <f>SUM(DF41)</f>
        <v>0</v>
      </c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8"/>
      <c r="EF41" s="66">
        <f>SUM(DS41)</f>
        <v>0</v>
      </c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8"/>
      <c r="ES41" s="170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1"/>
      <c r="FE41" s="172"/>
    </row>
    <row r="42" spans="1:161" ht="10.5" customHeight="1">
      <c r="A42" s="183" t="s">
        <v>52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5"/>
      <c r="BX42" s="141"/>
      <c r="BY42" s="142"/>
      <c r="BZ42" s="142"/>
      <c r="CA42" s="142"/>
      <c r="CB42" s="142"/>
      <c r="CC42" s="142"/>
      <c r="CD42" s="142"/>
      <c r="CE42" s="143"/>
      <c r="CF42" s="144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3"/>
      <c r="CS42" s="99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1"/>
      <c r="DF42" s="106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8"/>
      <c r="DS42" s="106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8"/>
      <c r="EF42" s="106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8"/>
      <c r="ES42" s="177"/>
      <c r="ET42" s="178"/>
      <c r="EU42" s="178"/>
      <c r="EV42" s="178"/>
      <c r="EW42" s="178"/>
      <c r="EX42" s="178"/>
      <c r="EY42" s="178"/>
      <c r="EZ42" s="178"/>
      <c r="FA42" s="178"/>
      <c r="FB42" s="178"/>
      <c r="FC42" s="178"/>
      <c r="FD42" s="178"/>
      <c r="FE42" s="179"/>
    </row>
    <row r="43" spans="1:161" ht="10.5" customHeight="1">
      <c r="A43" s="187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20"/>
      <c r="BX43" s="121"/>
      <c r="BY43" s="122"/>
      <c r="BZ43" s="122"/>
      <c r="CA43" s="122"/>
      <c r="CB43" s="122"/>
      <c r="CC43" s="122"/>
      <c r="CD43" s="122"/>
      <c r="CE43" s="123"/>
      <c r="CF43" s="124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3"/>
      <c r="CS43" s="186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8"/>
      <c r="DF43" s="176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5"/>
      <c r="DS43" s="176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5"/>
      <c r="EF43" s="176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5"/>
      <c r="ES43" s="180"/>
      <c r="ET43" s="181"/>
      <c r="EU43" s="181"/>
      <c r="EV43" s="181"/>
      <c r="EW43" s="181"/>
      <c r="EX43" s="181"/>
      <c r="EY43" s="181"/>
      <c r="EZ43" s="181"/>
      <c r="FA43" s="181"/>
      <c r="FB43" s="181"/>
      <c r="FC43" s="181"/>
      <c r="FD43" s="181"/>
      <c r="FE43" s="182"/>
    </row>
    <row r="44" spans="1:161" ht="10.5" customHeight="1">
      <c r="A44" s="173" t="s">
        <v>68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5"/>
      <c r="BX44" s="72" t="s">
        <v>69</v>
      </c>
      <c r="BY44" s="73"/>
      <c r="BZ44" s="73"/>
      <c r="CA44" s="73"/>
      <c r="CB44" s="73"/>
      <c r="CC44" s="73"/>
      <c r="CD44" s="73"/>
      <c r="CE44" s="74"/>
      <c r="CF44" s="75" t="s">
        <v>70</v>
      </c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4"/>
      <c r="CS44" s="76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8"/>
      <c r="DF44" s="66">
        <f>SUM(DF48)</f>
        <v>0</v>
      </c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8"/>
      <c r="DS44" s="66">
        <f>SUM(DS48)</f>
        <v>0</v>
      </c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8"/>
      <c r="EF44" s="66">
        <f>SUM(EF48)</f>
        <v>0</v>
      </c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8"/>
      <c r="ES44" s="170"/>
      <c r="ET44" s="171"/>
      <c r="EU44" s="171"/>
      <c r="EV44" s="171"/>
      <c r="EW44" s="171"/>
      <c r="EX44" s="171"/>
      <c r="EY44" s="171"/>
      <c r="EZ44" s="171"/>
      <c r="FA44" s="171"/>
      <c r="FB44" s="171"/>
      <c r="FC44" s="171"/>
      <c r="FD44" s="171"/>
      <c r="FE44" s="172"/>
    </row>
    <row r="45" spans="1:161" ht="10.5" customHeight="1">
      <c r="A45" s="183" t="s">
        <v>52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5"/>
      <c r="BX45" s="141" t="s">
        <v>72</v>
      </c>
      <c r="BY45" s="142"/>
      <c r="BZ45" s="142"/>
      <c r="CA45" s="142"/>
      <c r="CB45" s="142"/>
      <c r="CC45" s="142"/>
      <c r="CD45" s="142"/>
      <c r="CE45" s="143"/>
      <c r="CF45" s="144" t="s">
        <v>70</v>
      </c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3"/>
      <c r="CS45" s="99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1"/>
      <c r="DF45" s="106">
        <v>0</v>
      </c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8"/>
      <c r="DS45" s="106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8"/>
      <c r="EF45" s="106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8"/>
      <c r="ES45" s="177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9"/>
    </row>
    <row r="46" spans="1:161" ht="10.5" customHeight="1">
      <c r="A46" s="187" t="s">
        <v>71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20"/>
      <c r="BX46" s="121"/>
      <c r="BY46" s="122"/>
      <c r="BZ46" s="122"/>
      <c r="CA46" s="122"/>
      <c r="CB46" s="122"/>
      <c r="CC46" s="122"/>
      <c r="CD46" s="122"/>
      <c r="CE46" s="123"/>
      <c r="CF46" s="124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3"/>
      <c r="CS46" s="186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8"/>
      <c r="DF46" s="176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5"/>
      <c r="DS46" s="176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5"/>
      <c r="EF46" s="176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5"/>
      <c r="ES46" s="180"/>
      <c r="ET46" s="181"/>
      <c r="EU46" s="181"/>
      <c r="EV46" s="181"/>
      <c r="EW46" s="181"/>
      <c r="EX46" s="181"/>
      <c r="EY46" s="181"/>
      <c r="EZ46" s="181"/>
      <c r="FA46" s="181"/>
      <c r="FB46" s="181"/>
      <c r="FC46" s="181"/>
      <c r="FD46" s="181"/>
      <c r="FE46" s="182"/>
    </row>
    <row r="47" spans="1:161" ht="10.5" customHeight="1">
      <c r="A47" s="118" t="s">
        <v>73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20"/>
      <c r="BX47" s="72" t="s">
        <v>74</v>
      </c>
      <c r="BY47" s="73"/>
      <c r="BZ47" s="73"/>
      <c r="CA47" s="73"/>
      <c r="CB47" s="73"/>
      <c r="CC47" s="73"/>
      <c r="CD47" s="73"/>
      <c r="CE47" s="74"/>
      <c r="CF47" s="75" t="s">
        <v>70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6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8"/>
      <c r="DF47" s="66">
        <v>0</v>
      </c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8"/>
      <c r="DS47" s="66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8"/>
      <c r="EF47" s="66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8"/>
      <c r="ES47" s="170"/>
      <c r="ET47" s="171"/>
      <c r="EU47" s="171"/>
      <c r="EV47" s="171"/>
      <c r="EW47" s="171"/>
      <c r="EX47" s="171"/>
      <c r="EY47" s="171"/>
      <c r="EZ47" s="171"/>
      <c r="FA47" s="171"/>
      <c r="FB47" s="171"/>
      <c r="FC47" s="171"/>
      <c r="FD47" s="171"/>
      <c r="FE47" s="172"/>
    </row>
    <row r="48" spans="1:161" ht="10.5" customHeight="1">
      <c r="A48" s="188" t="s">
        <v>301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90"/>
      <c r="BX48" s="72" t="s">
        <v>302</v>
      </c>
      <c r="BY48" s="73"/>
      <c r="BZ48" s="73"/>
      <c r="CA48" s="73"/>
      <c r="CB48" s="73"/>
      <c r="CC48" s="73"/>
      <c r="CD48" s="73"/>
      <c r="CE48" s="74"/>
      <c r="CF48" s="75" t="s">
        <v>70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148">
        <v>152</v>
      </c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50"/>
      <c r="DF48" s="66">
        <v>0</v>
      </c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8"/>
      <c r="DS48" s="66">
        <f>SUM(DF48)</f>
        <v>0</v>
      </c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8"/>
      <c r="EF48" s="66">
        <f>SUM(DS48)</f>
        <v>0</v>
      </c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8"/>
      <c r="ES48" s="170"/>
      <c r="ET48" s="171"/>
      <c r="EU48" s="171"/>
      <c r="EV48" s="171"/>
      <c r="EW48" s="171"/>
      <c r="EX48" s="171"/>
      <c r="EY48" s="171"/>
      <c r="EZ48" s="171"/>
      <c r="FA48" s="171"/>
      <c r="FB48" s="171"/>
      <c r="FC48" s="171"/>
      <c r="FD48" s="171"/>
      <c r="FE48" s="172"/>
    </row>
    <row r="49" spans="1:161" ht="10.5" customHeight="1">
      <c r="A49" s="173" t="s">
        <v>75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5"/>
      <c r="BX49" s="72" t="s">
        <v>76</v>
      </c>
      <c r="BY49" s="73"/>
      <c r="BZ49" s="73"/>
      <c r="CA49" s="73"/>
      <c r="CB49" s="73"/>
      <c r="CC49" s="73"/>
      <c r="CD49" s="73"/>
      <c r="CE49" s="74"/>
      <c r="CF49" s="75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6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8"/>
      <c r="DF49" s="66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8"/>
      <c r="DS49" s="66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8"/>
      <c r="EF49" s="66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8"/>
      <c r="ES49" s="170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1"/>
      <c r="FE49" s="172"/>
    </row>
    <row r="50" spans="1:161" ht="10.5" customHeight="1">
      <c r="A50" s="183" t="s">
        <v>52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5"/>
      <c r="BX50" s="141"/>
      <c r="BY50" s="142"/>
      <c r="BZ50" s="142"/>
      <c r="CA50" s="142"/>
      <c r="CB50" s="142"/>
      <c r="CC50" s="142"/>
      <c r="CD50" s="142"/>
      <c r="CE50" s="143"/>
      <c r="CF50" s="144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3"/>
      <c r="CS50" s="99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1"/>
      <c r="DF50" s="106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8"/>
      <c r="DS50" s="106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8"/>
      <c r="EF50" s="106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8"/>
      <c r="ES50" s="177"/>
      <c r="ET50" s="178"/>
      <c r="EU50" s="178"/>
      <c r="EV50" s="178"/>
      <c r="EW50" s="178"/>
      <c r="EX50" s="178"/>
      <c r="EY50" s="178"/>
      <c r="EZ50" s="178"/>
      <c r="FA50" s="178"/>
      <c r="FB50" s="178"/>
      <c r="FC50" s="178"/>
      <c r="FD50" s="178"/>
      <c r="FE50" s="179"/>
    </row>
    <row r="51" spans="1:161" ht="10.5" customHeight="1">
      <c r="A51" s="187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20"/>
      <c r="BX51" s="121"/>
      <c r="BY51" s="122"/>
      <c r="BZ51" s="122"/>
      <c r="CA51" s="122"/>
      <c r="CB51" s="122"/>
      <c r="CC51" s="122"/>
      <c r="CD51" s="122"/>
      <c r="CE51" s="123"/>
      <c r="CF51" s="124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3"/>
      <c r="CS51" s="186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8"/>
      <c r="DF51" s="176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5"/>
      <c r="DS51" s="176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5"/>
      <c r="EF51" s="176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5"/>
      <c r="ES51" s="180"/>
      <c r="ET51" s="181"/>
      <c r="EU51" s="181"/>
      <c r="EV51" s="181"/>
      <c r="EW51" s="181"/>
      <c r="EX51" s="181"/>
      <c r="EY51" s="181"/>
      <c r="EZ51" s="181"/>
      <c r="FA51" s="181"/>
      <c r="FB51" s="181"/>
      <c r="FC51" s="181"/>
      <c r="FD51" s="181"/>
      <c r="FE51" s="182"/>
    </row>
    <row r="52" spans="1:161" ht="10.5" customHeight="1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20"/>
      <c r="BX52" s="72"/>
      <c r="BY52" s="73"/>
      <c r="BZ52" s="73"/>
      <c r="CA52" s="73"/>
      <c r="CB52" s="73"/>
      <c r="CC52" s="73"/>
      <c r="CD52" s="73"/>
      <c r="CE52" s="74"/>
      <c r="CF52" s="75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6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8"/>
      <c r="DF52" s="66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8"/>
      <c r="DS52" s="66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8"/>
      <c r="EF52" s="66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8"/>
      <c r="ES52" s="170"/>
      <c r="ET52" s="171"/>
      <c r="EU52" s="171"/>
      <c r="EV52" s="171"/>
      <c r="EW52" s="171"/>
      <c r="EX52" s="171"/>
      <c r="EY52" s="171"/>
      <c r="EZ52" s="171"/>
      <c r="FA52" s="171"/>
      <c r="FB52" s="171"/>
      <c r="FC52" s="171"/>
      <c r="FD52" s="171"/>
      <c r="FE52" s="172"/>
    </row>
    <row r="53" spans="1:161" ht="12.75" customHeight="1">
      <c r="A53" s="173" t="s">
        <v>77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5"/>
      <c r="BX53" s="72" t="s">
        <v>78</v>
      </c>
      <c r="BY53" s="73"/>
      <c r="BZ53" s="73"/>
      <c r="CA53" s="73"/>
      <c r="CB53" s="73"/>
      <c r="CC53" s="73"/>
      <c r="CD53" s="73"/>
      <c r="CE53" s="74"/>
      <c r="CF53" s="75" t="s">
        <v>44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6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8"/>
      <c r="DF53" s="66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8"/>
      <c r="DS53" s="66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8"/>
      <c r="EF53" s="66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8"/>
      <c r="ES53" s="170"/>
      <c r="ET53" s="171"/>
      <c r="EU53" s="171"/>
      <c r="EV53" s="171"/>
      <c r="EW53" s="171"/>
      <c r="EX53" s="171"/>
      <c r="EY53" s="171"/>
      <c r="EZ53" s="171"/>
      <c r="FA53" s="171"/>
      <c r="FB53" s="171"/>
      <c r="FC53" s="171"/>
      <c r="FD53" s="171"/>
      <c r="FE53" s="172"/>
    </row>
    <row r="54" spans="1:161" ht="33.75" customHeight="1">
      <c r="A54" s="128" t="s">
        <v>79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30"/>
      <c r="BX54" s="72" t="s">
        <v>80</v>
      </c>
      <c r="BY54" s="73"/>
      <c r="BZ54" s="73"/>
      <c r="CA54" s="73"/>
      <c r="CB54" s="73"/>
      <c r="CC54" s="73"/>
      <c r="CD54" s="73"/>
      <c r="CE54" s="74"/>
      <c r="CF54" s="75" t="s">
        <v>81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6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8"/>
      <c r="DF54" s="66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8"/>
      <c r="DS54" s="66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8"/>
      <c r="EF54" s="66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8"/>
      <c r="ES54" s="69" t="s">
        <v>44</v>
      </c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1"/>
    </row>
    <row r="55" spans="1:161" ht="10.5" customHeight="1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20"/>
      <c r="BX55" s="72"/>
      <c r="BY55" s="73"/>
      <c r="BZ55" s="73"/>
      <c r="CA55" s="73"/>
      <c r="CB55" s="73"/>
      <c r="CC55" s="73"/>
      <c r="CD55" s="73"/>
      <c r="CE55" s="74"/>
      <c r="CF55" s="75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6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8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66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8"/>
      <c r="EF55" s="66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8"/>
      <c r="ES55" s="69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1"/>
    </row>
    <row r="56" spans="1:161" ht="13.5" customHeight="1">
      <c r="A56" s="79" t="s">
        <v>82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1"/>
      <c r="BX56" s="82" t="s">
        <v>83</v>
      </c>
      <c r="BY56" s="83"/>
      <c r="BZ56" s="83"/>
      <c r="CA56" s="83"/>
      <c r="CB56" s="83"/>
      <c r="CC56" s="83"/>
      <c r="CD56" s="83"/>
      <c r="CE56" s="84"/>
      <c r="CF56" s="85" t="s">
        <v>44</v>
      </c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4"/>
      <c r="CS56" s="76">
        <v>200</v>
      </c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8"/>
      <c r="DF56" s="169">
        <f>DF57+DF77+DF84+DF90</f>
        <v>53369640.809999995</v>
      </c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8"/>
      <c r="DS56" s="169">
        <f>DS57+DS77+DS84+DS90</f>
        <v>52052481.019999996</v>
      </c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8"/>
      <c r="EF56" s="169">
        <f>EF57+EF77+EF84+EF90</f>
        <v>52052481.019999996</v>
      </c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8"/>
      <c r="ES56" s="69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1"/>
    </row>
    <row r="57" spans="1:161" ht="22.5" customHeight="1">
      <c r="A57" s="56" t="s">
        <v>84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8"/>
      <c r="BX57" s="72" t="s">
        <v>85</v>
      </c>
      <c r="BY57" s="73"/>
      <c r="BZ57" s="73"/>
      <c r="CA57" s="73"/>
      <c r="CB57" s="73"/>
      <c r="CC57" s="73"/>
      <c r="CD57" s="73"/>
      <c r="CE57" s="74"/>
      <c r="CF57" s="75" t="s">
        <v>44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166" t="s">
        <v>293</v>
      </c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8"/>
      <c r="DF57" s="66">
        <f>SUM(DF58+DF61)</f>
        <v>49751996.15</v>
      </c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8"/>
      <c r="DS57" s="66">
        <f>SUM(DS58+DS61)</f>
        <v>49428083.43</v>
      </c>
      <c r="DT57" s="164"/>
      <c r="DU57" s="164"/>
      <c r="DV57" s="164"/>
      <c r="DW57" s="164"/>
      <c r="DX57" s="164"/>
      <c r="DY57" s="164"/>
      <c r="DZ57" s="164"/>
      <c r="EA57" s="164"/>
      <c r="EB57" s="164"/>
      <c r="EC57" s="164"/>
      <c r="ED57" s="164"/>
      <c r="EE57" s="165"/>
      <c r="EF57" s="66">
        <f>SUM(EF58+EF61)</f>
        <v>49428083.43</v>
      </c>
      <c r="EG57" s="164"/>
      <c r="EH57" s="164"/>
      <c r="EI57" s="164"/>
      <c r="EJ57" s="164"/>
      <c r="EK57" s="164"/>
      <c r="EL57" s="164"/>
      <c r="EM57" s="164"/>
      <c r="EN57" s="164"/>
      <c r="EO57" s="164"/>
      <c r="EP57" s="164"/>
      <c r="EQ57" s="164"/>
      <c r="ER57" s="165"/>
      <c r="ES57" s="69" t="s">
        <v>44</v>
      </c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1"/>
    </row>
    <row r="58" spans="1:161" ht="22.5" customHeight="1">
      <c r="A58" s="128" t="s">
        <v>86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30"/>
      <c r="BX58" s="72" t="s">
        <v>87</v>
      </c>
      <c r="BY58" s="73"/>
      <c r="BZ58" s="73"/>
      <c r="CA58" s="73"/>
      <c r="CB58" s="73"/>
      <c r="CC58" s="73"/>
      <c r="CD58" s="73"/>
      <c r="CE58" s="74"/>
      <c r="CF58" s="75" t="s">
        <v>290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161">
        <v>211</v>
      </c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3"/>
      <c r="DF58" s="66">
        <f>25933793.39+2545989.96+6756076.08+2727338.29+248780.89</f>
        <v>38211978.61</v>
      </c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8"/>
      <c r="DS58" s="66">
        <f>DF58-248780.89</f>
        <v>37963197.72</v>
      </c>
      <c r="DT58" s="164"/>
      <c r="DU58" s="164"/>
      <c r="DV58" s="164"/>
      <c r="DW58" s="164"/>
      <c r="DX58" s="164"/>
      <c r="DY58" s="164"/>
      <c r="DZ58" s="164"/>
      <c r="EA58" s="164"/>
      <c r="EB58" s="164"/>
      <c r="EC58" s="164"/>
      <c r="ED58" s="164"/>
      <c r="EE58" s="165"/>
      <c r="EF58" s="66">
        <f>DS58</f>
        <v>37963197.72</v>
      </c>
      <c r="EG58" s="164"/>
      <c r="EH58" s="164"/>
      <c r="EI58" s="164"/>
      <c r="EJ58" s="164"/>
      <c r="EK58" s="164"/>
      <c r="EL58" s="164"/>
      <c r="EM58" s="164"/>
      <c r="EN58" s="164"/>
      <c r="EO58" s="164"/>
      <c r="EP58" s="164"/>
      <c r="EQ58" s="164"/>
      <c r="ER58" s="165"/>
      <c r="ES58" s="69" t="s">
        <v>44</v>
      </c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1"/>
    </row>
    <row r="59" spans="1:161" ht="10.5" customHeight="1">
      <c r="A59" s="118" t="s">
        <v>88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20"/>
      <c r="BX59" s="72" t="s">
        <v>89</v>
      </c>
      <c r="BY59" s="73"/>
      <c r="BZ59" s="73"/>
      <c r="CA59" s="73"/>
      <c r="CB59" s="73"/>
      <c r="CC59" s="73"/>
      <c r="CD59" s="73"/>
      <c r="CE59" s="74"/>
      <c r="CF59" s="75" t="s">
        <v>90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161">
        <v>212</v>
      </c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3"/>
      <c r="DF59" s="66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8"/>
      <c r="DS59" s="66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8"/>
      <c r="EF59" s="66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8"/>
      <c r="ES59" s="69" t="s">
        <v>44</v>
      </c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1"/>
    </row>
    <row r="60" spans="1:161" ht="22.5" customHeight="1">
      <c r="A60" s="128" t="s">
        <v>91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30"/>
      <c r="BX60" s="72" t="s">
        <v>92</v>
      </c>
      <c r="BY60" s="73"/>
      <c r="BZ60" s="73"/>
      <c r="CA60" s="73"/>
      <c r="CB60" s="73"/>
      <c r="CC60" s="73"/>
      <c r="CD60" s="73"/>
      <c r="CE60" s="74"/>
      <c r="CF60" s="75" t="s">
        <v>93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161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3"/>
      <c r="DF60" s="66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8"/>
      <c r="DS60" s="66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8"/>
      <c r="EF60" s="66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8"/>
      <c r="ES60" s="69" t="s">
        <v>44</v>
      </c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1"/>
    </row>
    <row r="61" spans="1:161" ht="22.5" customHeight="1">
      <c r="A61" s="128" t="s">
        <v>94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30"/>
      <c r="BX61" s="72" t="s">
        <v>95</v>
      </c>
      <c r="BY61" s="73"/>
      <c r="BZ61" s="73"/>
      <c r="CA61" s="73"/>
      <c r="CB61" s="73"/>
      <c r="CC61" s="73"/>
      <c r="CD61" s="73"/>
      <c r="CE61" s="74"/>
      <c r="CF61" s="75" t="s">
        <v>96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161">
        <v>213</v>
      </c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3"/>
      <c r="DF61" s="66">
        <f>DF62</f>
        <v>11540017.540000001</v>
      </c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8"/>
      <c r="DS61" s="66">
        <f>DS62</f>
        <v>11464885.71</v>
      </c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8"/>
      <c r="EF61" s="66">
        <f>EF62</f>
        <v>11464885.71</v>
      </c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8"/>
      <c r="ES61" s="69" t="s">
        <v>44</v>
      </c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1"/>
    </row>
    <row r="62" spans="1:161" ht="22.5" customHeight="1">
      <c r="A62" s="89" t="s">
        <v>97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1"/>
      <c r="BX62" s="72" t="s">
        <v>98</v>
      </c>
      <c r="BY62" s="73"/>
      <c r="BZ62" s="73"/>
      <c r="CA62" s="73"/>
      <c r="CB62" s="73"/>
      <c r="CC62" s="73"/>
      <c r="CD62" s="73"/>
      <c r="CE62" s="74"/>
      <c r="CF62" s="75" t="s">
        <v>96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161">
        <v>213</v>
      </c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3"/>
      <c r="DF62" s="160">
        <f>7832005.61+768888.96+2040334.98+823656.16+75131.83</f>
        <v>11540017.540000001</v>
      </c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8"/>
      <c r="DS62" s="66">
        <f>DF62-75131.83</f>
        <v>11464885.71</v>
      </c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8"/>
      <c r="EF62" s="66">
        <f>DS62</f>
        <v>11464885.71</v>
      </c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8"/>
      <c r="ES62" s="69" t="s">
        <v>44</v>
      </c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1"/>
    </row>
    <row r="63" spans="1:161" ht="10.5" customHeight="1" thickBot="1">
      <c r="A63" s="157" t="s">
        <v>99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9"/>
      <c r="BX63" s="59" t="s">
        <v>100</v>
      </c>
      <c r="BY63" s="60"/>
      <c r="BZ63" s="60"/>
      <c r="CA63" s="60"/>
      <c r="CB63" s="60"/>
      <c r="CC63" s="60"/>
      <c r="CD63" s="60"/>
      <c r="CE63" s="61"/>
      <c r="CF63" s="62" t="s">
        <v>96</v>
      </c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1"/>
      <c r="CS63" s="63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5"/>
      <c r="DF63" s="50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2"/>
      <c r="DS63" s="50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2"/>
      <c r="EF63" s="50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2"/>
      <c r="ES63" s="154" t="s">
        <v>44</v>
      </c>
      <c r="ET63" s="155"/>
      <c r="EU63" s="155"/>
      <c r="EV63" s="155"/>
      <c r="EW63" s="155"/>
      <c r="EX63" s="155"/>
      <c r="EY63" s="155"/>
      <c r="EZ63" s="155"/>
      <c r="FA63" s="155"/>
      <c r="FB63" s="155"/>
      <c r="FC63" s="155"/>
      <c r="FD63" s="155"/>
      <c r="FE63" s="156"/>
    </row>
    <row r="64" spans="1:161" ht="10.5" customHeight="1">
      <c r="A64" s="118" t="s">
        <v>101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20"/>
      <c r="BX64" s="72" t="s">
        <v>102</v>
      </c>
      <c r="BY64" s="73"/>
      <c r="BZ64" s="73"/>
      <c r="CA64" s="73"/>
      <c r="CB64" s="73"/>
      <c r="CC64" s="73"/>
      <c r="CD64" s="73"/>
      <c r="CE64" s="74"/>
      <c r="CF64" s="75" t="s">
        <v>103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6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8"/>
      <c r="DF64" s="66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8"/>
      <c r="DS64" s="66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8"/>
      <c r="EF64" s="66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8"/>
      <c r="ES64" s="69" t="s">
        <v>44</v>
      </c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1"/>
    </row>
    <row r="65" spans="1:161" ht="10.5" customHeight="1">
      <c r="A65" s="128" t="s">
        <v>104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30"/>
      <c r="BX65" s="72" t="s">
        <v>105</v>
      </c>
      <c r="BY65" s="73"/>
      <c r="BZ65" s="73"/>
      <c r="CA65" s="73"/>
      <c r="CB65" s="73"/>
      <c r="CC65" s="73"/>
      <c r="CD65" s="73"/>
      <c r="CE65" s="74"/>
      <c r="CF65" s="75" t="s">
        <v>106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6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8"/>
      <c r="DF65" s="66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8"/>
      <c r="DS65" s="66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8"/>
      <c r="EF65" s="66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8"/>
      <c r="ES65" s="69" t="s">
        <v>44</v>
      </c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1"/>
    </row>
    <row r="66" spans="1:161" ht="21" customHeight="1">
      <c r="A66" s="128" t="s">
        <v>107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30"/>
      <c r="BX66" s="72" t="s">
        <v>108</v>
      </c>
      <c r="BY66" s="73"/>
      <c r="BZ66" s="73"/>
      <c r="CA66" s="73"/>
      <c r="CB66" s="73"/>
      <c r="CC66" s="73"/>
      <c r="CD66" s="73"/>
      <c r="CE66" s="74"/>
      <c r="CF66" s="75" t="s">
        <v>109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6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8"/>
      <c r="DF66" s="66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8"/>
      <c r="DS66" s="66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8"/>
      <c r="EF66" s="66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8"/>
      <c r="ES66" s="69" t="s">
        <v>44</v>
      </c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1"/>
    </row>
    <row r="67" spans="1:161" ht="21.75" customHeight="1">
      <c r="A67" s="89" t="s">
        <v>110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1"/>
      <c r="BX67" s="72" t="s">
        <v>111</v>
      </c>
      <c r="BY67" s="73"/>
      <c r="BZ67" s="73"/>
      <c r="CA67" s="73"/>
      <c r="CB67" s="73"/>
      <c r="CC67" s="73"/>
      <c r="CD67" s="73"/>
      <c r="CE67" s="74"/>
      <c r="CF67" s="75" t="s">
        <v>109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6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8"/>
      <c r="DF67" s="66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8"/>
      <c r="DS67" s="66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8"/>
      <c r="EF67" s="66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8"/>
      <c r="ES67" s="69" t="s">
        <v>44</v>
      </c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1"/>
    </row>
    <row r="68" spans="1:161" ht="10.5" customHeight="1">
      <c r="A68" s="89" t="s">
        <v>112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1"/>
      <c r="BX68" s="72" t="s">
        <v>113</v>
      </c>
      <c r="BY68" s="73"/>
      <c r="BZ68" s="73"/>
      <c r="CA68" s="73"/>
      <c r="CB68" s="73"/>
      <c r="CC68" s="73"/>
      <c r="CD68" s="73"/>
      <c r="CE68" s="74"/>
      <c r="CF68" s="75" t="s">
        <v>109</v>
      </c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4"/>
      <c r="CS68" s="76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8"/>
      <c r="DF68" s="66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8"/>
      <c r="DS68" s="66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8"/>
      <c r="EF68" s="66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8"/>
      <c r="ES68" s="69" t="s">
        <v>44</v>
      </c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1"/>
    </row>
    <row r="69" spans="1:161" ht="10.5" customHeight="1">
      <c r="A69" s="145" t="s">
        <v>114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7"/>
      <c r="BX69" s="72" t="s">
        <v>115</v>
      </c>
      <c r="BY69" s="73"/>
      <c r="BZ69" s="73"/>
      <c r="CA69" s="73"/>
      <c r="CB69" s="73"/>
      <c r="CC69" s="73"/>
      <c r="CD69" s="73"/>
      <c r="CE69" s="74"/>
      <c r="CF69" s="75" t="s">
        <v>116</v>
      </c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4"/>
      <c r="CS69" s="76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8"/>
      <c r="DF69" s="66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8"/>
      <c r="DS69" s="66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8"/>
      <c r="EF69" s="66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8"/>
      <c r="ES69" s="69" t="s">
        <v>44</v>
      </c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1"/>
    </row>
    <row r="70" spans="1:161" ht="21.75" customHeight="1">
      <c r="A70" s="128" t="s">
        <v>117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30"/>
      <c r="BX70" s="72" t="s">
        <v>118</v>
      </c>
      <c r="BY70" s="73"/>
      <c r="BZ70" s="73"/>
      <c r="CA70" s="73"/>
      <c r="CB70" s="73"/>
      <c r="CC70" s="73"/>
      <c r="CD70" s="73"/>
      <c r="CE70" s="74"/>
      <c r="CF70" s="75" t="s">
        <v>119</v>
      </c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4"/>
      <c r="CS70" s="76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8"/>
      <c r="DF70" s="66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8"/>
      <c r="DS70" s="66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8"/>
      <c r="EF70" s="66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8"/>
      <c r="ES70" s="69" t="s">
        <v>44</v>
      </c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1"/>
    </row>
    <row r="71" spans="1:161" ht="33.75" customHeight="1">
      <c r="A71" s="89" t="s">
        <v>120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1"/>
      <c r="BX71" s="72" t="s">
        <v>121</v>
      </c>
      <c r="BY71" s="73"/>
      <c r="BZ71" s="73"/>
      <c r="CA71" s="73"/>
      <c r="CB71" s="73"/>
      <c r="CC71" s="73"/>
      <c r="CD71" s="73"/>
      <c r="CE71" s="74"/>
      <c r="CF71" s="75" t="s">
        <v>122</v>
      </c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4"/>
      <c r="CS71" s="76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8"/>
      <c r="DF71" s="66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8"/>
      <c r="DS71" s="66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8"/>
      <c r="EF71" s="66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8"/>
      <c r="ES71" s="69" t="s">
        <v>44</v>
      </c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1"/>
    </row>
    <row r="72" spans="1:161" ht="10.5" customHeight="1">
      <c r="A72" s="89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1"/>
      <c r="BX72" s="72"/>
      <c r="BY72" s="73"/>
      <c r="BZ72" s="73"/>
      <c r="CA72" s="73"/>
      <c r="CB72" s="73"/>
      <c r="CC72" s="73"/>
      <c r="CD72" s="73"/>
      <c r="CE72" s="74"/>
      <c r="CF72" s="75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4"/>
      <c r="CS72" s="76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8"/>
      <c r="DF72" s="66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8"/>
      <c r="DS72" s="66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8"/>
      <c r="EF72" s="66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8"/>
      <c r="ES72" s="151"/>
      <c r="ET72" s="152"/>
      <c r="EU72" s="152"/>
      <c r="EV72" s="152"/>
      <c r="EW72" s="152"/>
      <c r="EX72" s="152"/>
      <c r="EY72" s="152"/>
      <c r="EZ72" s="152"/>
      <c r="FA72" s="152"/>
      <c r="FB72" s="152"/>
      <c r="FC72" s="152"/>
      <c r="FD72" s="152"/>
      <c r="FE72" s="153"/>
    </row>
    <row r="73" spans="1:161" ht="21.75" customHeight="1">
      <c r="A73" s="128" t="s">
        <v>123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30"/>
      <c r="BX73" s="72" t="s">
        <v>124</v>
      </c>
      <c r="BY73" s="73"/>
      <c r="BZ73" s="73"/>
      <c r="CA73" s="73"/>
      <c r="CB73" s="73"/>
      <c r="CC73" s="73"/>
      <c r="CD73" s="73"/>
      <c r="CE73" s="74"/>
      <c r="CF73" s="75" t="s">
        <v>125</v>
      </c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4"/>
      <c r="CS73" s="76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8"/>
      <c r="DF73" s="66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8"/>
      <c r="DS73" s="66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8"/>
      <c r="EF73" s="66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8"/>
      <c r="ES73" s="69" t="s">
        <v>44</v>
      </c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1"/>
    </row>
    <row r="74" spans="1:161" ht="33.75" customHeight="1">
      <c r="A74" s="128" t="s">
        <v>126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30"/>
      <c r="BX74" s="72" t="s">
        <v>127</v>
      </c>
      <c r="BY74" s="73"/>
      <c r="BZ74" s="73"/>
      <c r="CA74" s="73"/>
      <c r="CB74" s="73"/>
      <c r="CC74" s="73"/>
      <c r="CD74" s="73"/>
      <c r="CE74" s="74"/>
      <c r="CF74" s="75" t="s">
        <v>128</v>
      </c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4"/>
      <c r="CS74" s="76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8"/>
      <c r="DF74" s="66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8"/>
      <c r="DS74" s="66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8"/>
      <c r="EF74" s="66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8"/>
      <c r="ES74" s="69" t="s">
        <v>44</v>
      </c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1"/>
    </row>
    <row r="75" spans="1:161" ht="10.5" customHeight="1">
      <c r="A75" s="128" t="s">
        <v>129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30"/>
      <c r="BX75" s="72" t="s">
        <v>130</v>
      </c>
      <c r="BY75" s="73"/>
      <c r="BZ75" s="73"/>
      <c r="CA75" s="73"/>
      <c r="CB75" s="73"/>
      <c r="CC75" s="73"/>
      <c r="CD75" s="73"/>
      <c r="CE75" s="74"/>
      <c r="CF75" s="75" t="s">
        <v>131</v>
      </c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4"/>
      <c r="CS75" s="76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8"/>
      <c r="DF75" s="66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8"/>
      <c r="DS75" s="66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8"/>
      <c r="EF75" s="66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8"/>
      <c r="ES75" s="69" t="s">
        <v>44</v>
      </c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1"/>
    </row>
    <row r="76" spans="1:161" ht="15" customHeight="1">
      <c r="A76" s="145" t="s">
        <v>132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7"/>
      <c r="BX76" s="72" t="s">
        <v>133</v>
      </c>
      <c r="BY76" s="73"/>
      <c r="BZ76" s="73"/>
      <c r="CA76" s="73"/>
      <c r="CB76" s="73"/>
      <c r="CC76" s="73"/>
      <c r="CD76" s="73"/>
      <c r="CE76" s="74"/>
      <c r="CF76" s="75" t="s">
        <v>134</v>
      </c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4"/>
      <c r="CS76" s="148">
        <v>291</v>
      </c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50"/>
      <c r="DF76" s="66">
        <f>DF77</f>
        <v>221043.37000000002</v>
      </c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8"/>
      <c r="DS76" s="66">
        <f>DS77</f>
        <v>221043.37000000002</v>
      </c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8"/>
      <c r="EF76" s="66">
        <f>EF77</f>
        <v>221043.37000000002</v>
      </c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8"/>
      <c r="ES76" s="69" t="s">
        <v>44</v>
      </c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1"/>
    </row>
    <row r="77" spans="1:161" ht="21.75" customHeight="1">
      <c r="A77" s="128" t="s">
        <v>135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30"/>
      <c r="BX77" s="72" t="s">
        <v>136</v>
      </c>
      <c r="BY77" s="73"/>
      <c r="BZ77" s="73"/>
      <c r="CA77" s="73"/>
      <c r="CB77" s="73"/>
      <c r="CC77" s="73"/>
      <c r="CD77" s="73"/>
      <c r="CE77" s="74"/>
      <c r="CF77" s="75" t="s">
        <v>137</v>
      </c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4"/>
      <c r="CS77" s="148">
        <v>291</v>
      </c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50"/>
      <c r="DF77" s="66">
        <f>14859.73+206183.64</f>
        <v>221043.37000000002</v>
      </c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8"/>
      <c r="DS77" s="66">
        <f>DF77</f>
        <v>221043.37000000002</v>
      </c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8"/>
      <c r="EF77" s="66">
        <f>DS77</f>
        <v>221043.37000000002</v>
      </c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8"/>
      <c r="ES77" s="69" t="s">
        <v>44</v>
      </c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1"/>
    </row>
    <row r="78" spans="1:161" ht="21.75" customHeight="1">
      <c r="A78" s="128" t="s">
        <v>138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30"/>
      <c r="BX78" s="72" t="s">
        <v>139</v>
      </c>
      <c r="BY78" s="73"/>
      <c r="BZ78" s="73"/>
      <c r="CA78" s="73"/>
      <c r="CB78" s="73"/>
      <c r="CC78" s="73"/>
      <c r="CD78" s="73"/>
      <c r="CE78" s="74"/>
      <c r="CF78" s="75" t="s">
        <v>140</v>
      </c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4"/>
      <c r="CS78" s="76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8"/>
      <c r="DF78" s="66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8"/>
      <c r="DS78" s="66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8"/>
      <c r="EF78" s="66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8"/>
      <c r="ES78" s="69" t="s">
        <v>44</v>
      </c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1"/>
    </row>
    <row r="79" spans="1:161" ht="10.5" customHeight="1">
      <c r="A79" s="128" t="s">
        <v>141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30"/>
      <c r="BX79" s="72" t="s">
        <v>142</v>
      </c>
      <c r="BY79" s="73"/>
      <c r="BZ79" s="73"/>
      <c r="CA79" s="73"/>
      <c r="CB79" s="73"/>
      <c r="CC79" s="73"/>
      <c r="CD79" s="73"/>
      <c r="CE79" s="74"/>
      <c r="CF79" s="75" t="s">
        <v>143</v>
      </c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4"/>
      <c r="CS79" s="76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8"/>
      <c r="DF79" s="66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8"/>
      <c r="DS79" s="66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8"/>
      <c r="EF79" s="66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8"/>
      <c r="ES79" s="69" t="s">
        <v>44</v>
      </c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1"/>
    </row>
    <row r="80" spans="1:161" ht="10.5" customHeight="1">
      <c r="A80" s="145" t="s">
        <v>144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7"/>
      <c r="BX80" s="72" t="s">
        <v>145</v>
      </c>
      <c r="BY80" s="73"/>
      <c r="BZ80" s="73"/>
      <c r="CA80" s="73"/>
      <c r="CB80" s="73"/>
      <c r="CC80" s="73"/>
      <c r="CD80" s="73"/>
      <c r="CE80" s="74"/>
      <c r="CF80" s="75" t="s">
        <v>44</v>
      </c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4"/>
      <c r="CS80" s="76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8"/>
      <c r="DF80" s="66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8"/>
      <c r="DS80" s="66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8"/>
      <c r="EF80" s="66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8"/>
      <c r="ES80" s="69" t="s">
        <v>44</v>
      </c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1"/>
    </row>
    <row r="81" spans="1:161" ht="21.75" customHeight="1">
      <c r="A81" s="128" t="s">
        <v>146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30"/>
      <c r="BX81" s="72" t="s">
        <v>147</v>
      </c>
      <c r="BY81" s="73"/>
      <c r="BZ81" s="73"/>
      <c r="CA81" s="73"/>
      <c r="CB81" s="73"/>
      <c r="CC81" s="73"/>
      <c r="CD81" s="73"/>
      <c r="CE81" s="74"/>
      <c r="CF81" s="75" t="s">
        <v>148</v>
      </c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4"/>
      <c r="CS81" s="76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8"/>
      <c r="DF81" s="66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8"/>
      <c r="DS81" s="66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8"/>
      <c r="EF81" s="66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8"/>
      <c r="ES81" s="69" t="s">
        <v>44</v>
      </c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1"/>
    </row>
    <row r="82" spans="1:161" ht="10.5" customHeight="1">
      <c r="A82" s="128" t="s">
        <v>149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30"/>
      <c r="BX82" s="72" t="s">
        <v>150</v>
      </c>
      <c r="BY82" s="73"/>
      <c r="BZ82" s="73"/>
      <c r="CA82" s="73"/>
      <c r="CB82" s="73"/>
      <c r="CC82" s="73"/>
      <c r="CD82" s="73"/>
      <c r="CE82" s="74"/>
      <c r="CF82" s="75" t="s">
        <v>151</v>
      </c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4"/>
      <c r="CS82" s="76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8"/>
      <c r="DF82" s="66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8"/>
      <c r="DS82" s="66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8"/>
      <c r="EF82" s="66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8"/>
      <c r="ES82" s="69" t="s">
        <v>44</v>
      </c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1"/>
    </row>
    <row r="83" spans="1:161" ht="21.75" customHeight="1">
      <c r="A83" s="128" t="s">
        <v>152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30"/>
      <c r="BX83" s="72" t="s">
        <v>153</v>
      </c>
      <c r="BY83" s="73"/>
      <c r="BZ83" s="73"/>
      <c r="CA83" s="73"/>
      <c r="CB83" s="73"/>
      <c r="CC83" s="73"/>
      <c r="CD83" s="73"/>
      <c r="CE83" s="74"/>
      <c r="CF83" s="75" t="s">
        <v>154</v>
      </c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4"/>
      <c r="CS83" s="76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8"/>
      <c r="DF83" s="66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8"/>
      <c r="DS83" s="66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8"/>
      <c r="EF83" s="66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8"/>
      <c r="ES83" s="69" t="s">
        <v>44</v>
      </c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1"/>
    </row>
    <row r="84" spans="1:161" ht="10.5" customHeight="1">
      <c r="A84" s="145" t="s">
        <v>155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7"/>
      <c r="BX84" s="72" t="s">
        <v>156</v>
      </c>
      <c r="BY84" s="73"/>
      <c r="BZ84" s="73"/>
      <c r="CA84" s="73"/>
      <c r="CB84" s="73"/>
      <c r="CC84" s="73"/>
      <c r="CD84" s="73"/>
      <c r="CE84" s="74"/>
      <c r="CF84" s="75" t="s">
        <v>44</v>
      </c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4"/>
      <c r="CS84" s="76">
        <v>296</v>
      </c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8"/>
      <c r="DF84" s="66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8"/>
      <c r="DS84" s="66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8"/>
      <c r="EF84" s="66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8"/>
      <c r="ES84" s="69" t="s">
        <v>44</v>
      </c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1"/>
    </row>
    <row r="85" spans="1:161" ht="21.75" customHeight="1">
      <c r="A85" s="128" t="s">
        <v>157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30"/>
      <c r="BX85" s="72" t="s">
        <v>158</v>
      </c>
      <c r="BY85" s="73"/>
      <c r="BZ85" s="73"/>
      <c r="CA85" s="73"/>
      <c r="CB85" s="73"/>
      <c r="CC85" s="73"/>
      <c r="CD85" s="73"/>
      <c r="CE85" s="74"/>
      <c r="CF85" s="75" t="s">
        <v>159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4"/>
      <c r="CS85" s="76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8"/>
      <c r="DF85" s="66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8"/>
      <c r="DS85" s="66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8"/>
      <c r="EF85" s="66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8"/>
      <c r="ES85" s="69" t="s">
        <v>44</v>
      </c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1"/>
    </row>
    <row r="86" spans="1:161" ht="12.75" customHeight="1">
      <c r="A86" s="145" t="s">
        <v>160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7"/>
      <c r="BX86" s="72" t="s">
        <v>161</v>
      </c>
      <c r="BY86" s="73"/>
      <c r="BZ86" s="73"/>
      <c r="CA86" s="73"/>
      <c r="CB86" s="73"/>
      <c r="CC86" s="73"/>
      <c r="CD86" s="73"/>
      <c r="CE86" s="74"/>
      <c r="CF86" s="75" t="s">
        <v>44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4"/>
      <c r="CS86" s="76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8"/>
      <c r="DF86" s="66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8"/>
      <c r="DS86" s="66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8"/>
      <c r="EF86" s="66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8"/>
      <c r="ES86" s="86"/>
      <c r="ET86" s="87"/>
      <c r="EU86" s="87"/>
      <c r="EV86" s="87"/>
      <c r="EW86" s="87"/>
      <c r="EX86" s="87"/>
      <c r="EY86" s="87"/>
      <c r="EZ86" s="87"/>
      <c r="FA86" s="87"/>
      <c r="FB86" s="87"/>
      <c r="FC86" s="87"/>
      <c r="FD86" s="87"/>
      <c r="FE86" s="88"/>
    </row>
    <row r="87" spans="1:161" ht="21.75" customHeight="1">
      <c r="A87" s="128" t="s">
        <v>162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30"/>
      <c r="BX87" s="72" t="s">
        <v>163</v>
      </c>
      <c r="BY87" s="73"/>
      <c r="BZ87" s="73"/>
      <c r="CA87" s="73"/>
      <c r="CB87" s="73"/>
      <c r="CC87" s="73"/>
      <c r="CD87" s="73"/>
      <c r="CE87" s="74"/>
      <c r="CF87" s="75" t="s">
        <v>164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4"/>
      <c r="CS87" s="76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8"/>
      <c r="DF87" s="66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8"/>
      <c r="DS87" s="66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8"/>
      <c r="EF87" s="66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8"/>
      <c r="ES87" s="86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8"/>
    </row>
    <row r="88" spans="1:161" ht="13.5" customHeight="1" thickBot="1">
      <c r="A88" s="128" t="s">
        <v>165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30"/>
      <c r="BX88" s="141" t="s">
        <v>166</v>
      </c>
      <c r="BY88" s="142"/>
      <c r="BZ88" s="142"/>
      <c r="CA88" s="142"/>
      <c r="CB88" s="142"/>
      <c r="CC88" s="142"/>
      <c r="CD88" s="142"/>
      <c r="CE88" s="143"/>
      <c r="CF88" s="144" t="s">
        <v>167</v>
      </c>
      <c r="CG88" s="142"/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3"/>
      <c r="CS88" s="99"/>
      <c r="CT88" s="100"/>
      <c r="CU88" s="100"/>
      <c r="CV88" s="100"/>
      <c r="CW88" s="100"/>
      <c r="CX88" s="100"/>
      <c r="CY88" s="100"/>
      <c r="CZ88" s="100"/>
      <c r="DA88" s="100"/>
      <c r="DB88" s="100"/>
      <c r="DC88" s="100"/>
      <c r="DD88" s="100"/>
      <c r="DE88" s="101"/>
      <c r="DF88" s="106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8"/>
      <c r="DS88" s="106"/>
      <c r="DT88" s="107"/>
      <c r="DU88" s="107"/>
      <c r="DV88" s="107"/>
      <c r="DW88" s="107"/>
      <c r="DX88" s="107"/>
      <c r="DY88" s="107"/>
      <c r="DZ88" s="107"/>
      <c r="EA88" s="107"/>
      <c r="EB88" s="107"/>
      <c r="EC88" s="107"/>
      <c r="ED88" s="107"/>
      <c r="EE88" s="108"/>
      <c r="EF88" s="106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8"/>
      <c r="ES88" s="138"/>
      <c r="ET88" s="139"/>
      <c r="EU88" s="139"/>
      <c r="EV88" s="139"/>
      <c r="EW88" s="139"/>
      <c r="EX88" s="139"/>
      <c r="EY88" s="139"/>
      <c r="EZ88" s="139"/>
      <c r="FA88" s="139"/>
      <c r="FB88" s="139"/>
      <c r="FC88" s="139"/>
      <c r="FD88" s="139"/>
      <c r="FE88" s="140"/>
    </row>
    <row r="89" spans="1:161" ht="21.75" customHeight="1">
      <c r="A89" s="128" t="s">
        <v>168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30"/>
      <c r="BX89" s="131" t="s">
        <v>169</v>
      </c>
      <c r="BY89" s="132"/>
      <c r="BZ89" s="132"/>
      <c r="CA89" s="132"/>
      <c r="CB89" s="132"/>
      <c r="CC89" s="132"/>
      <c r="CD89" s="132"/>
      <c r="CE89" s="133"/>
      <c r="CF89" s="134" t="s">
        <v>170</v>
      </c>
      <c r="CG89" s="132"/>
      <c r="CH89" s="132"/>
      <c r="CI89" s="132"/>
      <c r="CJ89" s="132"/>
      <c r="CK89" s="132"/>
      <c r="CL89" s="132"/>
      <c r="CM89" s="132"/>
      <c r="CN89" s="132"/>
      <c r="CO89" s="132"/>
      <c r="CP89" s="132"/>
      <c r="CQ89" s="132"/>
      <c r="CR89" s="133"/>
      <c r="CS89" s="135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7"/>
      <c r="DF89" s="46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8"/>
      <c r="DS89" s="46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8"/>
      <c r="EF89" s="46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8"/>
      <c r="ES89" s="125"/>
      <c r="ET89" s="126"/>
      <c r="EU89" s="126"/>
      <c r="EV89" s="126"/>
      <c r="EW89" s="126"/>
      <c r="EX89" s="126"/>
      <c r="EY89" s="126"/>
      <c r="EZ89" s="126"/>
      <c r="FA89" s="126"/>
      <c r="FB89" s="126"/>
      <c r="FC89" s="126"/>
      <c r="FD89" s="126"/>
      <c r="FE89" s="127"/>
    </row>
    <row r="90" spans="1:161" ht="11.25" customHeight="1">
      <c r="A90" s="118" t="s">
        <v>171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20"/>
      <c r="BX90" s="121" t="s">
        <v>172</v>
      </c>
      <c r="BY90" s="122"/>
      <c r="BZ90" s="122"/>
      <c r="CA90" s="122"/>
      <c r="CB90" s="122"/>
      <c r="CC90" s="122"/>
      <c r="CD90" s="122"/>
      <c r="CE90" s="123"/>
      <c r="CF90" s="124" t="s">
        <v>173</v>
      </c>
      <c r="CG90" s="122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3"/>
      <c r="CS90" s="96">
        <v>220</v>
      </c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8"/>
      <c r="DF90" s="43">
        <f>DF92+DF93+DF94+DF95+DF96+DF97+DF98</f>
        <v>3396601.29</v>
      </c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5"/>
      <c r="DS90" s="43">
        <f>DS92+DS93+DS94+DS95+DS96+DS97+DS98</f>
        <v>2403354.22</v>
      </c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5"/>
      <c r="EF90" s="43">
        <f>EF92+EF93+EF94+EF95+EF96+EF97+EF98</f>
        <v>2403354.22</v>
      </c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5"/>
      <c r="ES90" s="115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7"/>
    </row>
    <row r="91" spans="1:161" ht="11.25" customHeight="1">
      <c r="A91" s="109" t="s">
        <v>174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1"/>
      <c r="BX91" s="141"/>
      <c r="BY91" s="142"/>
      <c r="BZ91" s="142"/>
      <c r="CA91" s="142"/>
      <c r="CB91" s="142"/>
      <c r="CC91" s="142"/>
      <c r="CD91" s="142"/>
      <c r="CE91" s="143"/>
      <c r="CF91" s="144"/>
      <c r="CG91" s="142"/>
      <c r="CH91" s="142"/>
      <c r="CI91" s="142"/>
      <c r="CJ91" s="142"/>
      <c r="CK91" s="142"/>
      <c r="CL91" s="142"/>
      <c r="CM91" s="142"/>
      <c r="CN91" s="142"/>
      <c r="CO91" s="142"/>
      <c r="CP91" s="142"/>
      <c r="CQ91" s="142"/>
      <c r="CR91" s="143"/>
      <c r="CS91" s="99"/>
      <c r="CT91" s="100"/>
      <c r="CU91" s="100"/>
      <c r="CV91" s="100"/>
      <c r="CW91" s="100"/>
      <c r="CX91" s="100"/>
      <c r="CY91" s="100"/>
      <c r="CZ91" s="100"/>
      <c r="DA91" s="100"/>
      <c r="DB91" s="100"/>
      <c r="DC91" s="100"/>
      <c r="DD91" s="100"/>
      <c r="DE91" s="101"/>
      <c r="DF91" s="106"/>
      <c r="DG91" s="107"/>
      <c r="DH91" s="107"/>
      <c r="DI91" s="107"/>
      <c r="DJ91" s="107"/>
      <c r="DK91" s="107"/>
      <c r="DL91" s="107"/>
      <c r="DM91" s="107"/>
      <c r="DN91" s="107"/>
      <c r="DO91" s="107"/>
      <c r="DP91" s="107"/>
      <c r="DQ91" s="107"/>
      <c r="DR91" s="108"/>
      <c r="DS91" s="106"/>
      <c r="DT91" s="107"/>
      <c r="DU91" s="107"/>
      <c r="DV91" s="107"/>
      <c r="DW91" s="107"/>
      <c r="DX91" s="107"/>
      <c r="DY91" s="107"/>
      <c r="DZ91" s="107"/>
      <c r="EA91" s="107"/>
      <c r="EB91" s="107"/>
      <c r="EC91" s="107"/>
      <c r="ED91" s="107"/>
      <c r="EE91" s="108"/>
      <c r="EF91" s="106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8"/>
      <c r="ES91" s="138"/>
      <c r="ET91" s="139"/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40"/>
    </row>
    <row r="92" spans="1:161" ht="11.25" customHeight="1">
      <c r="A92" s="33" t="s">
        <v>272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5"/>
      <c r="BX92" s="36" t="s">
        <v>271</v>
      </c>
      <c r="BY92" s="37"/>
      <c r="BZ92" s="37"/>
      <c r="CA92" s="37"/>
      <c r="CB92" s="37"/>
      <c r="CC92" s="37"/>
      <c r="CD92" s="37"/>
      <c r="CE92" s="38"/>
      <c r="CF92" s="302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8"/>
      <c r="CS92" s="39">
        <v>221</v>
      </c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3"/>
      <c r="DF92" s="29">
        <f>14544+15000</f>
        <v>29544</v>
      </c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1"/>
      <c r="DS92" s="29">
        <f>DF92</f>
        <v>29544</v>
      </c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1"/>
      <c r="EF92" s="29">
        <f>DS92</f>
        <v>29544</v>
      </c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1"/>
      <c r="ES92" s="305"/>
      <c r="ET92" s="306"/>
      <c r="EU92" s="306"/>
      <c r="EV92" s="306"/>
      <c r="EW92" s="306"/>
      <c r="EX92" s="306"/>
      <c r="EY92" s="306"/>
      <c r="EZ92" s="306"/>
      <c r="FA92" s="306"/>
      <c r="FB92" s="306"/>
      <c r="FC92" s="306"/>
      <c r="FD92" s="306"/>
      <c r="FE92" s="307"/>
    </row>
    <row r="93" spans="1:161" ht="11.25" customHeight="1">
      <c r="A93" s="33" t="s">
        <v>291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5"/>
      <c r="BX93" s="36" t="s">
        <v>274</v>
      </c>
      <c r="BY93" s="37"/>
      <c r="BZ93" s="37"/>
      <c r="CA93" s="37"/>
      <c r="CB93" s="37"/>
      <c r="CC93" s="37"/>
      <c r="CD93" s="37"/>
      <c r="CE93" s="38"/>
      <c r="CF93" s="25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4"/>
      <c r="CS93" s="39">
        <v>222</v>
      </c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22"/>
      <c r="DF93" s="29">
        <v>0</v>
      </c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2"/>
      <c r="DS93" s="29">
        <v>0</v>
      </c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1"/>
      <c r="EF93" s="29">
        <f>DS93</f>
        <v>0</v>
      </c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1"/>
      <c r="ES93" s="26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8"/>
    </row>
    <row r="94" spans="1:161" ht="11.25" customHeight="1">
      <c r="A94" s="33" t="s">
        <v>273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5"/>
      <c r="BX94" s="36" t="s">
        <v>275</v>
      </c>
      <c r="BY94" s="37"/>
      <c r="BZ94" s="37"/>
      <c r="CA94" s="37"/>
      <c r="CB94" s="37"/>
      <c r="CC94" s="37"/>
      <c r="CD94" s="37"/>
      <c r="CE94" s="38"/>
      <c r="CF94" s="302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8"/>
      <c r="CS94" s="39">
        <v>223</v>
      </c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3"/>
      <c r="DF94" s="29">
        <f>389522+978449.01+385542+242943.99+46901.75</f>
        <v>2043358.75</v>
      </c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1"/>
      <c r="DS94" s="29">
        <f>SUM(DF94)*1.04-2464.19-21817.65</f>
        <v>2100811.2600000002</v>
      </c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1"/>
      <c r="EF94" s="29">
        <f>SUM(DS94)</f>
        <v>2100811.2600000002</v>
      </c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1"/>
      <c r="ES94" s="305"/>
      <c r="ET94" s="306"/>
      <c r="EU94" s="306"/>
      <c r="EV94" s="306"/>
      <c r="EW94" s="306"/>
      <c r="EX94" s="306"/>
      <c r="EY94" s="306"/>
      <c r="EZ94" s="306"/>
      <c r="FA94" s="306"/>
      <c r="FB94" s="306"/>
      <c r="FC94" s="306"/>
      <c r="FD94" s="306"/>
      <c r="FE94" s="307"/>
    </row>
    <row r="95" spans="1:161" ht="11.25" customHeight="1">
      <c r="A95" s="112" t="s">
        <v>279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4"/>
      <c r="BX95" s="36" t="s">
        <v>276</v>
      </c>
      <c r="BY95" s="37"/>
      <c r="BZ95" s="37"/>
      <c r="CA95" s="37"/>
      <c r="CB95" s="37"/>
      <c r="CC95" s="37"/>
      <c r="CD95" s="37"/>
      <c r="CE95" s="38"/>
      <c r="CF95" s="302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8"/>
      <c r="CS95" s="39">
        <v>225</v>
      </c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3"/>
      <c r="DF95" s="29">
        <f>34082.16+22452+6302.76+52800+261147.41</f>
        <v>376784.33</v>
      </c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1"/>
      <c r="DS95" s="29">
        <f>SUM(DF95)-57741.08-146000-42573-14833.33</f>
        <v>115636.92</v>
      </c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2"/>
      <c r="EF95" s="29">
        <f>DS95</f>
        <v>115636.92</v>
      </c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2"/>
      <c r="ES95" s="305"/>
      <c r="ET95" s="306"/>
      <c r="EU95" s="306"/>
      <c r="EV95" s="306"/>
      <c r="EW95" s="306"/>
      <c r="EX95" s="306"/>
      <c r="EY95" s="306"/>
      <c r="EZ95" s="306"/>
      <c r="FA95" s="306"/>
      <c r="FB95" s="306"/>
      <c r="FC95" s="306"/>
      <c r="FD95" s="306"/>
      <c r="FE95" s="307"/>
    </row>
    <row r="96" spans="1:161" ht="11.25" customHeight="1">
      <c r="A96" s="33" t="s">
        <v>280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5"/>
      <c r="BX96" s="36" t="s">
        <v>277</v>
      </c>
      <c r="BY96" s="37"/>
      <c r="BZ96" s="37"/>
      <c r="CA96" s="37"/>
      <c r="CB96" s="37"/>
      <c r="CC96" s="37"/>
      <c r="CD96" s="37"/>
      <c r="CE96" s="38"/>
      <c r="CF96" s="302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8"/>
      <c r="CS96" s="39">
        <v>226</v>
      </c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3"/>
      <c r="DF96" s="29">
        <f>16863+339817.27</f>
        <v>356680.27</v>
      </c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1"/>
      <c r="DS96" s="29">
        <f>SUM(DF96)-78634.29-254363.74-6819.24</f>
        <v>16863.00000000005</v>
      </c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2"/>
      <c r="EF96" s="29">
        <f>DS96</f>
        <v>16863.00000000005</v>
      </c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2"/>
      <c r="ES96" s="305"/>
      <c r="ET96" s="306"/>
      <c r="EU96" s="306"/>
      <c r="EV96" s="306"/>
      <c r="EW96" s="306"/>
      <c r="EX96" s="306"/>
      <c r="EY96" s="306"/>
      <c r="EZ96" s="306"/>
      <c r="FA96" s="306"/>
      <c r="FB96" s="306"/>
      <c r="FC96" s="306"/>
      <c r="FD96" s="306"/>
      <c r="FE96" s="307"/>
    </row>
    <row r="97" spans="1:161" ht="11.25" customHeight="1">
      <c r="A97" s="33" t="s">
        <v>281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5"/>
      <c r="BX97" s="36" t="s">
        <v>278</v>
      </c>
      <c r="BY97" s="37"/>
      <c r="BZ97" s="37"/>
      <c r="CA97" s="37"/>
      <c r="CB97" s="37"/>
      <c r="CC97" s="37"/>
      <c r="CD97" s="37"/>
      <c r="CE97" s="38"/>
      <c r="CF97" s="302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8"/>
      <c r="CS97" s="39">
        <v>310</v>
      </c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3"/>
      <c r="DF97" s="29">
        <v>389863.3</v>
      </c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1"/>
      <c r="DS97" s="29">
        <f>DF97-249364.26</f>
        <v>140499.03999999998</v>
      </c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1"/>
      <c r="EF97" s="29">
        <f>DS97</f>
        <v>140499.03999999998</v>
      </c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1"/>
      <c r="ES97" s="305"/>
      <c r="ET97" s="306"/>
      <c r="EU97" s="306"/>
      <c r="EV97" s="306"/>
      <c r="EW97" s="306"/>
      <c r="EX97" s="306"/>
      <c r="EY97" s="306"/>
      <c r="EZ97" s="306"/>
      <c r="FA97" s="306"/>
      <c r="FB97" s="306"/>
      <c r="FC97" s="306"/>
      <c r="FD97" s="306"/>
      <c r="FE97" s="307"/>
    </row>
    <row r="98" spans="1:161" ht="11.25" customHeight="1">
      <c r="A98" s="93" t="s">
        <v>282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5"/>
      <c r="BX98" s="36" t="s">
        <v>292</v>
      </c>
      <c r="BY98" s="37"/>
      <c r="BZ98" s="37"/>
      <c r="CA98" s="37"/>
      <c r="CB98" s="37"/>
      <c r="CC98" s="37"/>
      <c r="CD98" s="37"/>
      <c r="CE98" s="38"/>
      <c r="CF98" s="303"/>
      <c r="CG98" s="248"/>
      <c r="CH98" s="248"/>
      <c r="CI98" s="248"/>
      <c r="CJ98" s="248"/>
      <c r="CK98" s="248"/>
      <c r="CL98" s="248"/>
      <c r="CM98" s="248"/>
      <c r="CN98" s="248"/>
      <c r="CO98" s="248"/>
      <c r="CP98" s="248"/>
      <c r="CQ98" s="248"/>
      <c r="CR98" s="304"/>
      <c r="CS98" s="96">
        <v>346</v>
      </c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8"/>
      <c r="DF98" s="43">
        <v>200370.64</v>
      </c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5"/>
      <c r="DS98" s="43">
        <f>SUM(DF98)-200370.64</f>
        <v>0</v>
      </c>
      <c r="DT98" s="311"/>
      <c r="DU98" s="311"/>
      <c r="DV98" s="311"/>
      <c r="DW98" s="311"/>
      <c r="DX98" s="311"/>
      <c r="DY98" s="311"/>
      <c r="DZ98" s="311"/>
      <c r="EA98" s="311"/>
      <c r="EB98" s="311"/>
      <c r="EC98" s="311"/>
      <c r="ED98" s="311"/>
      <c r="EE98" s="312"/>
      <c r="EF98" s="43">
        <f>SUM(DS98)</f>
        <v>0</v>
      </c>
      <c r="EG98" s="311"/>
      <c r="EH98" s="311"/>
      <c r="EI98" s="311"/>
      <c r="EJ98" s="311"/>
      <c r="EK98" s="311"/>
      <c r="EL98" s="311"/>
      <c r="EM98" s="311"/>
      <c r="EN98" s="311"/>
      <c r="EO98" s="311"/>
      <c r="EP98" s="311"/>
      <c r="EQ98" s="311"/>
      <c r="ER98" s="312"/>
      <c r="ES98" s="308"/>
      <c r="ET98" s="309"/>
      <c r="EU98" s="309"/>
      <c r="EV98" s="309"/>
      <c r="EW98" s="309"/>
      <c r="EX98" s="309"/>
      <c r="EY98" s="309"/>
      <c r="EZ98" s="309"/>
      <c r="FA98" s="309"/>
      <c r="FB98" s="309"/>
      <c r="FC98" s="309"/>
      <c r="FD98" s="309"/>
      <c r="FE98" s="310"/>
    </row>
    <row r="99" spans="1:161" ht="11.25" customHeight="1">
      <c r="A99" s="92" t="s">
        <v>175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1"/>
      <c r="BX99" s="72" t="s">
        <v>176</v>
      </c>
      <c r="BY99" s="73"/>
      <c r="BZ99" s="73"/>
      <c r="CA99" s="73"/>
      <c r="CB99" s="73"/>
      <c r="CC99" s="73"/>
      <c r="CD99" s="73"/>
      <c r="CE99" s="74"/>
      <c r="CF99" s="75" t="s">
        <v>177</v>
      </c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4"/>
      <c r="CS99" s="76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8"/>
      <c r="DF99" s="66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8"/>
      <c r="DS99" s="66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8"/>
      <c r="EF99" s="66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8"/>
      <c r="ES99" s="86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8"/>
    </row>
    <row r="100" spans="1:161" ht="33.75" customHeight="1">
      <c r="A100" s="89" t="s">
        <v>178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1"/>
      <c r="BX100" s="72" t="s">
        <v>179</v>
      </c>
      <c r="BY100" s="73"/>
      <c r="BZ100" s="73"/>
      <c r="CA100" s="73"/>
      <c r="CB100" s="73"/>
      <c r="CC100" s="73"/>
      <c r="CD100" s="73"/>
      <c r="CE100" s="74"/>
      <c r="CF100" s="75" t="s">
        <v>180</v>
      </c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4"/>
      <c r="CS100" s="76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8"/>
      <c r="DF100" s="66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8"/>
      <c r="DS100" s="66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8"/>
      <c r="EF100" s="66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8"/>
      <c r="ES100" s="86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8"/>
    </row>
    <row r="101" spans="1:161" ht="22.5" customHeight="1">
      <c r="A101" s="89" t="s">
        <v>181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1"/>
      <c r="BX101" s="72" t="s">
        <v>182</v>
      </c>
      <c r="BY101" s="73"/>
      <c r="BZ101" s="73"/>
      <c r="CA101" s="73"/>
      <c r="CB101" s="73"/>
      <c r="CC101" s="73"/>
      <c r="CD101" s="73"/>
      <c r="CE101" s="74"/>
      <c r="CF101" s="75" t="s">
        <v>183</v>
      </c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4"/>
      <c r="CS101" s="76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8"/>
      <c r="DF101" s="66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8"/>
      <c r="DS101" s="66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8"/>
      <c r="EF101" s="66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8"/>
      <c r="ES101" s="86"/>
      <c r="ET101" s="87"/>
      <c r="EU101" s="87"/>
      <c r="EV101" s="87"/>
      <c r="EW101" s="87"/>
      <c r="EX101" s="87"/>
      <c r="EY101" s="87"/>
      <c r="EZ101" s="87"/>
      <c r="FA101" s="87"/>
      <c r="FB101" s="87"/>
      <c r="FC101" s="87"/>
      <c r="FD101" s="87"/>
      <c r="FE101" s="88"/>
    </row>
    <row r="102" spans="1:161" ht="12.75" customHeight="1">
      <c r="A102" s="79" t="s">
        <v>184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1"/>
      <c r="BX102" s="82" t="s">
        <v>185</v>
      </c>
      <c r="BY102" s="83"/>
      <c r="BZ102" s="83"/>
      <c r="CA102" s="83"/>
      <c r="CB102" s="83"/>
      <c r="CC102" s="83"/>
      <c r="CD102" s="83"/>
      <c r="CE102" s="84"/>
      <c r="CF102" s="85" t="s">
        <v>186</v>
      </c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4"/>
      <c r="CS102" s="76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8"/>
      <c r="DF102" s="66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8"/>
      <c r="DS102" s="66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8"/>
      <c r="EF102" s="66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8"/>
      <c r="ES102" s="69" t="s">
        <v>44</v>
      </c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1"/>
    </row>
    <row r="103" spans="1:161" ht="22.5" customHeight="1">
      <c r="A103" s="56" t="s">
        <v>187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8"/>
      <c r="BX103" s="72" t="s">
        <v>188</v>
      </c>
      <c r="BY103" s="73"/>
      <c r="BZ103" s="73"/>
      <c r="CA103" s="73"/>
      <c r="CB103" s="73"/>
      <c r="CC103" s="73"/>
      <c r="CD103" s="73"/>
      <c r="CE103" s="74"/>
      <c r="CF103" s="75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4"/>
      <c r="CS103" s="76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8"/>
      <c r="DF103" s="66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8"/>
      <c r="DS103" s="66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8"/>
      <c r="EF103" s="66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8"/>
      <c r="ES103" s="69" t="s">
        <v>44</v>
      </c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1"/>
    </row>
    <row r="104" spans="1:161" ht="12.75" customHeight="1">
      <c r="A104" s="56" t="s">
        <v>189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8"/>
      <c r="BX104" s="72" t="s">
        <v>190</v>
      </c>
      <c r="BY104" s="73"/>
      <c r="BZ104" s="73"/>
      <c r="CA104" s="73"/>
      <c r="CB104" s="73"/>
      <c r="CC104" s="73"/>
      <c r="CD104" s="73"/>
      <c r="CE104" s="74"/>
      <c r="CF104" s="75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4"/>
      <c r="CS104" s="76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8"/>
      <c r="DF104" s="66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8"/>
      <c r="DS104" s="66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8"/>
      <c r="EF104" s="66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8"/>
      <c r="ES104" s="69" t="s">
        <v>44</v>
      </c>
      <c r="ET104" s="70"/>
      <c r="EU104" s="70"/>
      <c r="EV104" s="70"/>
      <c r="EW104" s="70"/>
      <c r="EX104" s="70"/>
      <c r="EY104" s="70"/>
      <c r="EZ104" s="70"/>
      <c r="FA104" s="70"/>
      <c r="FB104" s="70"/>
      <c r="FC104" s="70"/>
      <c r="FD104" s="70"/>
      <c r="FE104" s="71"/>
    </row>
    <row r="105" spans="1:161" ht="12.75" customHeight="1">
      <c r="A105" s="56" t="s">
        <v>192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8"/>
      <c r="BX105" s="72" t="s">
        <v>191</v>
      </c>
      <c r="BY105" s="73"/>
      <c r="BZ105" s="73"/>
      <c r="CA105" s="73"/>
      <c r="CB105" s="73"/>
      <c r="CC105" s="73"/>
      <c r="CD105" s="73"/>
      <c r="CE105" s="74"/>
      <c r="CF105" s="75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4"/>
      <c r="CS105" s="76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8"/>
      <c r="DF105" s="66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8"/>
      <c r="DS105" s="66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8"/>
      <c r="EF105" s="66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8"/>
      <c r="ES105" s="69" t="s">
        <v>44</v>
      </c>
      <c r="ET105" s="70"/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1"/>
    </row>
    <row r="106" spans="1:161" ht="12.75" customHeight="1">
      <c r="A106" s="79" t="s">
        <v>193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1"/>
      <c r="BX106" s="82" t="s">
        <v>194</v>
      </c>
      <c r="BY106" s="83"/>
      <c r="BZ106" s="83"/>
      <c r="CA106" s="83"/>
      <c r="CB106" s="83"/>
      <c r="CC106" s="83"/>
      <c r="CD106" s="83"/>
      <c r="CE106" s="84"/>
      <c r="CF106" s="85" t="s">
        <v>44</v>
      </c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4"/>
      <c r="CS106" s="76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8"/>
      <c r="DF106" s="66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8"/>
      <c r="DS106" s="66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8"/>
      <c r="EF106" s="66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8"/>
      <c r="ES106" s="69" t="s">
        <v>44</v>
      </c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1"/>
    </row>
    <row r="107" spans="1:161" ht="22.5" customHeight="1">
      <c r="A107" s="56" t="s">
        <v>195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8"/>
      <c r="BX107" s="72" t="s">
        <v>196</v>
      </c>
      <c r="BY107" s="73"/>
      <c r="BZ107" s="73"/>
      <c r="CA107" s="73"/>
      <c r="CB107" s="73"/>
      <c r="CC107" s="73"/>
      <c r="CD107" s="73"/>
      <c r="CE107" s="74"/>
      <c r="CF107" s="75" t="s">
        <v>197</v>
      </c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4"/>
      <c r="CS107" s="76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8"/>
      <c r="DF107" s="66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8"/>
      <c r="DS107" s="66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8"/>
      <c r="EF107" s="66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8"/>
      <c r="ES107" s="69" t="s">
        <v>44</v>
      </c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1"/>
    </row>
    <row r="108" spans="1:161" ht="11.25" customHeight="1" thickBot="1">
      <c r="A108" s="56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8"/>
      <c r="BX108" s="59"/>
      <c r="BY108" s="60"/>
      <c r="BZ108" s="60"/>
      <c r="CA108" s="60"/>
      <c r="CB108" s="60"/>
      <c r="CC108" s="60"/>
      <c r="CD108" s="60"/>
      <c r="CE108" s="61"/>
      <c r="CF108" s="62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1"/>
      <c r="CS108" s="63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5"/>
      <c r="DF108" s="50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2"/>
      <c r="DS108" s="50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2"/>
      <c r="EF108" s="50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2"/>
      <c r="ES108" s="53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5"/>
    </row>
    <row r="109" ht="3" customHeight="1"/>
    <row r="110" ht="3" customHeight="1"/>
  </sheetData>
  <sheetProtection/>
  <mergeCells count="676">
    <mergeCell ref="CF95:CR95"/>
    <mergeCell ref="CS95:DE95"/>
    <mergeCell ref="DF95:DR95"/>
    <mergeCell ref="DS95:EE95"/>
    <mergeCell ref="ES91:FE91"/>
    <mergeCell ref="ES92:FE92"/>
    <mergeCell ref="ES94:FE94"/>
    <mergeCell ref="EF91:ER91"/>
    <mergeCell ref="EF92:ER92"/>
    <mergeCell ref="EF94:ER94"/>
    <mergeCell ref="ES96:FE96"/>
    <mergeCell ref="ES97:FE97"/>
    <mergeCell ref="ES98:FE98"/>
    <mergeCell ref="ES95:FE95"/>
    <mergeCell ref="DS97:EE97"/>
    <mergeCell ref="DS98:EE98"/>
    <mergeCell ref="EF96:ER96"/>
    <mergeCell ref="EF97:ER97"/>
    <mergeCell ref="EF98:ER98"/>
    <mergeCell ref="EF95:ER95"/>
    <mergeCell ref="DS91:EE91"/>
    <mergeCell ref="DS92:EE92"/>
    <mergeCell ref="DS94:EE94"/>
    <mergeCell ref="DS96:EE96"/>
    <mergeCell ref="CS96:DE96"/>
    <mergeCell ref="DF96:DR96"/>
    <mergeCell ref="BX98:CE98"/>
    <mergeCell ref="CF91:CR91"/>
    <mergeCell ref="CF92:CR92"/>
    <mergeCell ref="CF94:CR94"/>
    <mergeCell ref="CF96:CR96"/>
    <mergeCell ref="CF97:CR97"/>
    <mergeCell ref="CF98:CR98"/>
    <mergeCell ref="BX91:CE91"/>
    <mergeCell ref="BX92:CE92"/>
    <mergeCell ref="BX94:CE94"/>
    <mergeCell ref="DF26:DR26"/>
    <mergeCell ref="DF25:DK25"/>
    <mergeCell ref="DO25:DR25"/>
    <mergeCell ref="CS11:CU11"/>
    <mergeCell ref="DL25:DN25"/>
    <mergeCell ref="A24:BW26"/>
    <mergeCell ref="BX24:CE26"/>
    <mergeCell ref="CF24:CR26"/>
    <mergeCell ref="CS24:DE26"/>
    <mergeCell ref="CH12:CL12"/>
    <mergeCell ref="ES27:FE27"/>
    <mergeCell ref="EF25:EK25"/>
    <mergeCell ref="EL25:EN25"/>
    <mergeCell ref="EO25:ER25"/>
    <mergeCell ref="EF26:ER26"/>
    <mergeCell ref="DS25:DX25"/>
    <mergeCell ref="DY25:EA25"/>
    <mergeCell ref="EB25:EE25"/>
    <mergeCell ref="DS26:EE26"/>
    <mergeCell ref="A28:BW28"/>
    <mergeCell ref="BX28:CE28"/>
    <mergeCell ref="CF28:CR28"/>
    <mergeCell ref="CS28:DE28"/>
    <mergeCell ref="ES25:FE26"/>
    <mergeCell ref="DF24:FE24"/>
    <mergeCell ref="A27:BW27"/>
    <mergeCell ref="BX27:CE27"/>
    <mergeCell ref="CF27:CR27"/>
    <mergeCell ref="CS27:DE27"/>
    <mergeCell ref="EL7:FE7"/>
    <mergeCell ref="DW7:EI7"/>
    <mergeCell ref="DW2:FE2"/>
    <mergeCell ref="DR3:FE6"/>
    <mergeCell ref="DS28:EE28"/>
    <mergeCell ref="EF28:ER28"/>
    <mergeCell ref="ES28:FE28"/>
    <mergeCell ref="DF27:DR27"/>
    <mergeCell ref="DS27:EE27"/>
    <mergeCell ref="EF27:ER27"/>
    <mergeCell ref="ES12:FE13"/>
    <mergeCell ref="DW8:EI8"/>
    <mergeCell ref="EL8:FE8"/>
    <mergeCell ref="DW9:DX9"/>
    <mergeCell ref="DY9:EA9"/>
    <mergeCell ref="EB9:EC9"/>
    <mergeCell ref="EE9:ES9"/>
    <mergeCell ref="ET9:EV9"/>
    <mergeCell ref="EW9:EY9"/>
    <mergeCell ref="BI12:CD12"/>
    <mergeCell ref="AY12:BE12"/>
    <mergeCell ref="CP12:CX12"/>
    <mergeCell ref="BF12:BH12"/>
    <mergeCell ref="CE12:CG12"/>
    <mergeCell ref="CM12:CO12"/>
    <mergeCell ref="ES14:FE14"/>
    <mergeCell ref="ES15:FE15"/>
    <mergeCell ref="ES16:FE16"/>
    <mergeCell ref="ES17:FE17"/>
    <mergeCell ref="BK14:BM14"/>
    <mergeCell ref="BN14:BO14"/>
    <mergeCell ref="BQ14:CE14"/>
    <mergeCell ref="CF14:CH14"/>
    <mergeCell ref="CI14:CK14"/>
    <mergeCell ref="BG14:BJ14"/>
    <mergeCell ref="ES29:FE29"/>
    <mergeCell ref="A29:BW29"/>
    <mergeCell ref="BX29:CE29"/>
    <mergeCell ref="CF29:CR29"/>
    <mergeCell ref="CS29:DE29"/>
    <mergeCell ref="A15:AA15"/>
    <mergeCell ref="AB16:DP16"/>
    <mergeCell ref="K19:DP19"/>
    <mergeCell ref="ES18:FE18"/>
    <mergeCell ref="ES19:FE19"/>
    <mergeCell ref="BX30:CE30"/>
    <mergeCell ref="CF30:CR30"/>
    <mergeCell ref="CS30:DE30"/>
    <mergeCell ref="DF29:DR29"/>
    <mergeCell ref="DS29:EE29"/>
    <mergeCell ref="EF29:ER29"/>
    <mergeCell ref="ES20:FE20"/>
    <mergeCell ref="A22:FE22"/>
    <mergeCell ref="DF28:DR28"/>
    <mergeCell ref="ES31:FE31"/>
    <mergeCell ref="A31:BW31"/>
    <mergeCell ref="BX31:CE31"/>
    <mergeCell ref="CF31:CR31"/>
    <mergeCell ref="CS31:DE31"/>
    <mergeCell ref="DF30:DR30"/>
    <mergeCell ref="DS30:EE30"/>
    <mergeCell ref="EF30:ER30"/>
    <mergeCell ref="ES30:FE30"/>
    <mergeCell ref="A30:BW30"/>
    <mergeCell ref="DS55:EE55"/>
    <mergeCell ref="EF55:ER55"/>
    <mergeCell ref="DF31:DR31"/>
    <mergeCell ref="DS31:EE31"/>
    <mergeCell ref="EF31:ER31"/>
    <mergeCell ref="DF32:DR33"/>
    <mergeCell ref="DS32:EE33"/>
    <mergeCell ref="EF32:ER33"/>
    <mergeCell ref="EF35:ER35"/>
    <mergeCell ref="DF37:DR37"/>
    <mergeCell ref="A32:BW32"/>
    <mergeCell ref="A33:BW33"/>
    <mergeCell ref="BX32:CE33"/>
    <mergeCell ref="CF32:CR33"/>
    <mergeCell ref="CS32:DE33"/>
    <mergeCell ref="A35:BW35"/>
    <mergeCell ref="BX35:CE35"/>
    <mergeCell ref="A34:BW34"/>
    <mergeCell ref="BX34:CE34"/>
    <mergeCell ref="CF34:CR34"/>
    <mergeCell ref="CS34:DE34"/>
    <mergeCell ref="BX55:CE55"/>
    <mergeCell ref="CF55:CR55"/>
    <mergeCell ref="CS55:DE55"/>
    <mergeCell ref="ES32:FE33"/>
    <mergeCell ref="DF34:DR34"/>
    <mergeCell ref="DS34:EE34"/>
    <mergeCell ref="EF34:ER34"/>
    <mergeCell ref="ES34:FE34"/>
    <mergeCell ref="ES35:FE35"/>
    <mergeCell ref="ES36:FE36"/>
    <mergeCell ref="A36:BW36"/>
    <mergeCell ref="BX36:CE36"/>
    <mergeCell ref="CF36:CR36"/>
    <mergeCell ref="CS36:DE36"/>
    <mergeCell ref="CS35:DE35"/>
    <mergeCell ref="DF35:DR35"/>
    <mergeCell ref="DS35:EE35"/>
    <mergeCell ref="DS37:EE37"/>
    <mergeCell ref="EF37:ER37"/>
    <mergeCell ref="CF35:CR35"/>
    <mergeCell ref="A37:BW37"/>
    <mergeCell ref="BX37:CE37"/>
    <mergeCell ref="CF37:CR37"/>
    <mergeCell ref="DF36:DR36"/>
    <mergeCell ref="DS36:EE36"/>
    <mergeCell ref="EF36:ER36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CS37:DE37"/>
    <mergeCell ref="DF39:DR40"/>
    <mergeCell ref="DS39:EE40"/>
    <mergeCell ref="EF39:ER40"/>
    <mergeCell ref="ES39:FE40"/>
    <mergeCell ref="A39:BW39"/>
    <mergeCell ref="BX39:CE40"/>
    <mergeCell ref="CF39:CR40"/>
    <mergeCell ref="CS39:DE40"/>
    <mergeCell ref="A40:BW40"/>
    <mergeCell ref="DF41:DR41"/>
    <mergeCell ref="DS41:EE41"/>
    <mergeCell ref="EF41:ER41"/>
    <mergeCell ref="ES41:FE41"/>
    <mergeCell ref="A41:BW41"/>
    <mergeCell ref="BX41:CE41"/>
    <mergeCell ref="CF41:CR41"/>
    <mergeCell ref="CS41:DE41"/>
    <mergeCell ref="DF42:DR43"/>
    <mergeCell ref="DS42:EE43"/>
    <mergeCell ref="EF42:ER43"/>
    <mergeCell ref="ES42:FE43"/>
    <mergeCell ref="A42:BW42"/>
    <mergeCell ref="BX42:CE43"/>
    <mergeCell ref="CF42:CR43"/>
    <mergeCell ref="CS42:DE43"/>
    <mergeCell ref="A43:BW43"/>
    <mergeCell ref="DF44:DR44"/>
    <mergeCell ref="DS44:EE44"/>
    <mergeCell ref="EF44:ER44"/>
    <mergeCell ref="ES44:FE44"/>
    <mergeCell ref="A44:BW44"/>
    <mergeCell ref="BX44:CE44"/>
    <mergeCell ref="CF44:CR44"/>
    <mergeCell ref="CS44:DE44"/>
    <mergeCell ref="DF45:DR46"/>
    <mergeCell ref="DS45:EE46"/>
    <mergeCell ref="EF45:ER46"/>
    <mergeCell ref="ES45:FE46"/>
    <mergeCell ref="A45:BW45"/>
    <mergeCell ref="BX45:CE46"/>
    <mergeCell ref="CF45:CR46"/>
    <mergeCell ref="CS45:DE46"/>
    <mergeCell ref="A46:BW46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50:DR51"/>
    <mergeCell ref="DS50:EE51"/>
    <mergeCell ref="EF50:ER51"/>
    <mergeCell ref="ES50:FE51"/>
    <mergeCell ref="A50:BW50"/>
    <mergeCell ref="BX50:CE51"/>
    <mergeCell ref="CF50:CR51"/>
    <mergeCell ref="CS50:DE51"/>
    <mergeCell ref="A51:BW51"/>
    <mergeCell ref="DF52:DR52"/>
    <mergeCell ref="DS52:EE52"/>
    <mergeCell ref="EF52:ER52"/>
    <mergeCell ref="ES52:FE52"/>
    <mergeCell ref="A52:BW52"/>
    <mergeCell ref="BX52:CE52"/>
    <mergeCell ref="CF52:CR52"/>
    <mergeCell ref="CS52:DE52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ES55:FE55"/>
    <mergeCell ref="A56:BW56"/>
    <mergeCell ref="BX56:CE56"/>
    <mergeCell ref="CF56:CR56"/>
    <mergeCell ref="CS56:DE56"/>
    <mergeCell ref="DS56:EE56"/>
    <mergeCell ref="EF56:ER56"/>
    <mergeCell ref="ES56:FE56"/>
    <mergeCell ref="A55:BW55"/>
    <mergeCell ref="DF56:DR56"/>
    <mergeCell ref="A57:BW57"/>
    <mergeCell ref="A58:BW58"/>
    <mergeCell ref="BX57:CE57"/>
    <mergeCell ref="CF57:CR57"/>
    <mergeCell ref="BX58:CE58"/>
    <mergeCell ref="CF58:CR58"/>
    <mergeCell ref="EF57:ER57"/>
    <mergeCell ref="ES57:FE57"/>
    <mergeCell ref="CS58:DE58"/>
    <mergeCell ref="DF58:DR58"/>
    <mergeCell ref="DS58:EE58"/>
    <mergeCell ref="EF58:ER58"/>
    <mergeCell ref="ES58:FE58"/>
    <mergeCell ref="CS57:DE57"/>
    <mergeCell ref="DF57:DR57"/>
    <mergeCell ref="DS57:EE57"/>
    <mergeCell ref="DF59:DR59"/>
    <mergeCell ref="DS59:EE59"/>
    <mergeCell ref="EF59:ER59"/>
    <mergeCell ref="ES59:FE59"/>
    <mergeCell ref="A59:BW59"/>
    <mergeCell ref="BX59:CE59"/>
    <mergeCell ref="CF59:CR59"/>
    <mergeCell ref="CS59:DE59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6:DR86"/>
    <mergeCell ref="DS86:EE86"/>
    <mergeCell ref="EF86:ER86"/>
    <mergeCell ref="ES86:FE86"/>
    <mergeCell ref="A86:BW86"/>
    <mergeCell ref="BX86:CE86"/>
    <mergeCell ref="CF86:CR86"/>
    <mergeCell ref="CS86:DE86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EF89:ER89"/>
    <mergeCell ref="ES89:FE89"/>
    <mergeCell ref="A89:BW89"/>
    <mergeCell ref="BX89:CE89"/>
    <mergeCell ref="CF89:CR89"/>
    <mergeCell ref="CS89:DE89"/>
    <mergeCell ref="ES90:FE90"/>
    <mergeCell ref="A90:BW90"/>
    <mergeCell ref="BX90:CE90"/>
    <mergeCell ref="CF90:CR90"/>
    <mergeCell ref="CS90:DE90"/>
    <mergeCell ref="DF90:DR90"/>
    <mergeCell ref="DS90:EE90"/>
    <mergeCell ref="A97:BW97"/>
    <mergeCell ref="DF91:DR91"/>
    <mergeCell ref="DF92:DR92"/>
    <mergeCell ref="BX96:CE96"/>
    <mergeCell ref="BX97:CE97"/>
    <mergeCell ref="A91:BW91"/>
    <mergeCell ref="DF94:DR94"/>
    <mergeCell ref="CS97:DE97"/>
    <mergeCell ref="A95:BW95"/>
    <mergeCell ref="BX95:CE95"/>
    <mergeCell ref="DF97:DR97"/>
    <mergeCell ref="DF98:DR98"/>
    <mergeCell ref="A98:BW98"/>
    <mergeCell ref="CS98:DE98"/>
    <mergeCell ref="CS91:DE91"/>
    <mergeCell ref="CS92:DE92"/>
    <mergeCell ref="CS94:DE94"/>
    <mergeCell ref="A92:BW92"/>
    <mergeCell ref="A94:BW94"/>
    <mergeCell ref="A96:BW96"/>
    <mergeCell ref="DF99:DR99"/>
    <mergeCell ref="DS99:EE99"/>
    <mergeCell ref="EF99:ER99"/>
    <mergeCell ref="ES99:FE99"/>
    <mergeCell ref="A99:BW99"/>
    <mergeCell ref="BX99:CE99"/>
    <mergeCell ref="CF99:CR99"/>
    <mergeCell ref="CS99:DE99"/>
    <mergeCell ref="DF100:DR100"/>
    <mergeCell ref="DS100:EE100"/>
    <mergeCell ref="EF100:ER100"/>
    <mergeCell ref="ES100:FE100"/>
    <mergeCell ref="A100:BW100"/>
    <mergeCell ref="BX100:CE100"/>
    <mergeCell ref="CF100:CR100"/>
    <mergeCell ref="CS100:DE100"/>
    <mergeCell ref="DF101:DR101"/>
    <mergeCell ref="DS101:EE101"/>
    <mergeCell ref="EF101:ER101"/>
    <mergeCell ref="ES101:FE101"/>
    <mergeCell ref="A101:BW101"/>
    <mergeCell ref="BX101:CE101"/>
    <mergeCell ref="CF101:CR101"/>
    <mergeCell ref="CS101:DE101"/>
    <mergeCell ref="DF102:DR102"/>
    <mergeCell ref="DS102:EE102"/>
    <mergeCell ref="EF102:ER102"/>
    <mergeCell ref="ES102:FE102"/>
    <mergeCell ref="A102:BW102"/>
    <mergeCell ref="BX102:CE102"/>
    <mergeCell ref="CF102:CR102"/>
    <mergeCell ref="CS102:DE102"/>
    <mergeCell ref="DF103:DR103"/>
    <mergeCell ref="DS103:EE103"/>
    <mergeCell ref="EF103:ER103"/>
    <mergeCell ref="ES103:FE103"/>
    <mergeCell ref="A103:BW103"/>
    <mergeCell ref="BX103:CE103"/>
    <mergeCell ref="CF103:CR103"/>
    <mergeCell ref="CS103:DE103"/>
    <mergeCell ref="DF104:DR104"/>
    <mergeCell ref="DS104:EE104"/>
    <mergeCell ref="EF104:ER104"/>
    <mergeCell ref="ES104:FE104"/>
    <mergeCell ref="A104:BW104"/>
    <mergeCell ref="BX104:CE104"/>
    <mergeCell ref="CF104:CR104"/>
    <mergeCell ref="CS104:DE104"/>
    <mergeCell ref="DF105:DR105"/>
    <mergeCell ref="DS105:EE105"/>
    <mergeCell ref="EF105:ER105"/>
    <mergeCell ref="ES105:FE105"/>
    <mergeCell ref="A105:BW105"/>
    <mergeCell ref="BX105:CE105"/>
    <mergeCell ref="CF105:CR105"/>
    <mergeCell ref="CS105:DE105"/>
    <mergeCell ref="DF106:DR106"/>
    <mergeCell ref="DS106:EE106"/>
    <mergeCell ref="EF106:ER106"/>
    <mergeCell ref="ES106:FE106"/>
    <mergeCell ref="A106:BW106"/>
    <mergeCell ref="BX106:CE106"/>
    <mergeCell ref="CF106:CR106"/>
    <mergeCell ref="CS106:DE106"/>
    <mergeCell ref="DS107:EE107"/>
    <mergeCell ref="EF107:ER107"/>
    <mergeCell ref="ES107:FE107"/>
    <mergeCell ref="A107:BW107"/>
    <mergeCell ref="BX107:CE107"/>
    <mergeCell ref="CF107:CR107"/>
    <mergeCell ref="CS107:DE107"/>
    <mergeCell ref="DR1:FE1"/>
    <mergeCell ref="DF108:DR108"/>
    <mergeCell ref="DS108:EE108"/>
    <mergeCell ref="EF108:ER108"/>
    <mergeCell ref="ES108:FE108"/>
    <mergeCell ref="A108:BW108"/>
    <mergeCell ref="BX108:CE108"/>
    <mergeCell ref="CF108:CR108"/>
    <mergeCell ref="CS108:DE108"/>
    <mergeCell ref="DF107:DR107"/>
    <mergeCell ref="EF93:ER93"/>
    <mergeCell ref="DF55:DR55"/>
    <mergeCell ref="A93:BW93"/>
    <mergeCell ref="BX93:CE93"/>
    <mergeCell ref="CS93:DD93"/>
    <mergeCell ref="DF93:DR93"/>
    <mergeCell ref="DS93:EE93"/>
    <mergeCell ref="EF90:ER90"/>
    <mergeCell ref="DF89:DR89"/>
    <mergeCell ref="DS89:EE89"/>
  </mergeCells>
  <printOptions/>
  <pageMargins left="0.35" right="0.16" top="0.38" bottom="0.31496062992125984" header="0.1968503937007874" footer="0.1968503937007874"/>
  <pageSetup cellComments="asDisplayed" horizontalDpi="600" verticalDpi="600" orientation="landscape" paperSize="9" r:id="rId1"/>
  <rowBreaks count="3" manualBreakCount="3">
    <brk id="35" max="167" man="1"/>
    <brk id="65" max="167" man="1"/>
    <brk id="90" max="16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54"/>
  <sheetViews>
    <sheetView view="pageBreakPreview" zoomScaleSheetLayoutView="100" zoomScalePageLayoutView="0" workbookViewId="0" topLeftCell="A1">
      <selection activeCell="EF11" sqref="EF11:ER11"/>
    </sheetView>
  </sheetViews>
  <sheetFormatPr defaultColWidth="0.875" defaultRowHeight="12.75"/>
  <cols>
    <col min="1" max="158" width="0.875" style="1" customWidth="1"/>
    <col min="159" max="160" width="0.875" style="1" hidden="1" customWidth="1"/>
    <col min="161" max="16384" width="0.875" style="1" customWidth="1"/>
  </cols>
  <sheetData>
    <row r="1" spans="2:160" s="7" customFormat="1" ht="13.5" customHeight="1">
      <c r="B1" s="231" t="s">
        <v>204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</row>
    <row r="3" spans="1:161" ht="11.25" customHeight="1">
      <c r="A3" s="270" t="s">
        <v>198</v>
      </c>
      <c r="B3" s="271"/>
      <c r="C3" s="271"/>
      <c r="D3" s="271"/>
      <c r="E3" s="271"/>
      <c r="F3" s="271"/>
      <c r="G3" s="271"/>
      <c r="H3" s="272"/>
      <c r="I3" s="255" t="s">
        <v>0</v>
      </c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6"/>
      <c r="CN3" s="270" t="s">
        <v>199</v>
      </c>
      <c r="CO3" s="271"/>
      <c r="CP3" s="271"/>
      <c r="CQ3" s="271"/>
      <c r="CR3" s="271"/>
      <c r="CS3" s="271"/>
      <c r="CT3" s="271"/>
      <c r="CU3" s="272"/>
      <c r="CV3" s="270" t="s">
        <v>200</v>
      </c>
      <c r="CW3" s="271"/>
      <c r="CX3" s="271"/>
      <c r="CY3" s="271"/>
      <c r="CZ3" s="271"/>
      <c r="DA3" s="271"/>
      <c r="DB3" s="271"/>
      <c r="DC3" s="271"/>
      <c r="DD3" s="271"/>
      <c r="DE3" s="272"/>
      <c r="DF3" s="276" t="s">
        <v>9</v>
      </c>
      <c r="DG3" s="277"/>
      <c r="DH3" s="277"/>
      <c r="DI3" s="277"/>
      <c r="DJ3" s="277"/>
      <c r="DK3" s="277"/>
      <c r="DL3" s="277"/>
      <c r="DM3" s="277"/>
      <c r="DN3" s="277"/>
      <c r="DO3" s="277"/>
      <c r="DP3" s="277"/>
      <c r="DQ3" s="277"/>
      <c r="DR3" s="277"/>
      <c r="DS3" s="277"/>
      <c r="DT3" s="277"/>
      <c r="DU3" s="277"/>
      <c r="DV3" s="277"/>
      <c r="DW3" s="277"/>
      <c r="DX3" s="277"/>
      <c r="DY3" s="277"/>
      <c r="DZ3" s="277"/>
      <c r="EA3" s="277"/>
      <c r="EB3" s="277"/>
      <c r="EC3" s="277"/>
      <c r="ED3" s="277"/>
      <c r="EE3" s="277"/>
      <c r="EF3" s="277"/>
      <c r="EG3" s="277"/>
      <c r="EH3" s="277"/>
      <c r="EI3" s="277"/>
      <c r="EJ3" s="277"/>
      <c r="EK3" s="277"/>
      <c r="EL3" s="277"/>
      <c r="EM3" s="277"/>
      <c r="EN3" s="277"/>
      <c r="EO3" s="277"/>
      <c r="EP3" s="277"/>
      <c r="EQ3" s="277"/>
      <c r="ER3" s="277"/>
      <c r="ES3" s="277"/>
      <c r="ET3" s="277"/>
      <c r="EU3" s="277"/>
      <c r="EV3" s="277"/>
      <c r="EW3" s="277"/>
      <c r="EX3" s="277"/>
      <c r="EY3" s="277"/>
      <c r="EZ3" s="277"/>
      <c r="FA3" s="277"/>
      <c r="FB3" s="277"/>
      <c r="FC3" s="277"/>
      <c r="FD3" s="277"/>
      <c r="FE3" s="278"/>
    </row>
    <row r="4" spans="1:161" ht="11.25" customHeight="1">
      <c r="A4" s="299"/>
      <c r="B4" s="300"/>
      <c r="C4" s="300"/>
      <c r="D4" s="300"/>
      <c r="E4" s="300"/>
      <c r="F4" s="300"/>
      <c r="G4" s="300"/>
      <c r="H4" s="301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9"/>
      <c r="CN4" s="299"/>
      <c r="CO4" s="300"/>
      <c r="CP4" s="300"/>
      <c r="CQ4" s="300"/>
      <c r="CR4" s="300"/>
      <c r="CS4" s="300"/>
      <c r="CT4" s="300"/>
      <c r="CU4" s="301"/>
      <c r="CV4" s="299"/>
      <c r="CW4" s="300"/>
      <c r="CX4" s="300"/>
      <c r="CY4" s="300"/>
      <c r="CZ4" s="300"/>
      <c r="DA4" s="300"/>
      <c r="DB4" s="300"/>
      <c r="DC4" s="300"/>
      <c r="DD4" s="300"/>
      <c r="DE4" s="301"/>
      <c r="DF4" s="285" t="s">
        <v>3</v>
      </c>
      <c r="DG4" s="286"/>
      <c r="DH4" s="286"/>
      <c r="DI4" s="286"/>
      <c r="DJ4" s="286"/>
      <c r="DK4" s="286"/>
      <c r="DL4" s="294" t="s">
        <v>268</v>
      </c>
      <c r="DM4" s="295"/>
      <c r="DN4" s="295"/>
      <c r="DO4" s="289" t="s">
        <v>4</v>
      </c>
      <c r="DP4" s="289"/>
      <c r="DQ4" s="289"/>
      <c r="DR4" s="290"/>
      <c r="DS4" s="285" t="s">
        <v>3</v>
      </c>
      <c r="DT4" s="286"/>
      <c r="DU4" s="286"/>
      <c r="DV4" s="286"/>
      <c r="DW4" s="286"/>
      <c r="DX4" s="286"/>
      <c r="DY4" s="294" t="s">
        <v>269</v>
      </c>
      <c r="DZ4" s="295"/>
      <c r="EA4" s="295"/>
      <c r="EB4" s="289" t="s">
        <v>4</v>
      </c>
      <c r="EC4" s="289"/>
      <c r="ED4" s="289"/>
      <c r="EE4" s="290"/>
      <c r="EF4" s="285" t="s">
        <v>3</v>
      </c>
      <c r="EG4" s="286"/>
      <c r="EH4" s="286"/>
      <c r="EI4" s="286"/>
      <c r="EJ4" s="286"/>
      <c r="EK4" s="286"/>
      <c r="EL4" s="294" t="s">
        <v>312</v>
      </c>
      <c r="EM4" s="295"/>
      <c r="EN4" s="295"/>
      <c r="EO4" s="289" t="s">
        <v>4</v>
      </c>
      <c r="EP4" s="289"/>
      <c r="EQ4" s="289"/>
      <c r="ER4" s="290"/>
      <c r="ES4" s="270" t="s">
        <v>8</v>
      </c>
      <c r="ET4" s="271"/>
      <c r="EU4" s="271"/>
      <c r="EV4" s="271"/>
      <c r="EW4" s="271"/>
      <c r="EX4" s="271"/>
      <c r="EY4" s="271"/>
      <c r="EZ4" s="271"/>
      <c r="FA4" s="271"/>
      <c r="FB4" s="271"/>
      <c r="FC4" s="271"/>
      <c r="FD4" s="271"/>
      <c r="FE4" s="272"/>
    </row>
    <row r="5" spans="1:161" ht="39" customHeight="1">
      <c r="A5" s="273"/>
      <c r="B5" s="274"/>
      <c r="C5" s="274"/>
      <c r="D5" s="274"/>
      <c r="E5" s="274"/>
      <c r="F5" s="274"/>
      <c r="G5" s="274"/>
      <c r="H5" s="275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8"/>
      <c r="CN5" s="273"/>
      <c r="CO5" s="274"/>
      <c r="CP5" s="274"/>
      <c r="CQ5" s="274"/>
      <c r="CR5" s="274"/>
      <c r="CS5" s="274"/>
      <c r="CT5" s="274"/>
      <c r="CU5" s="275"/>
      <c r="CV5" s="273"/>
      <c r="CW5" s="274"/>
      <c r="CX5" s="274"/>
      <c r="CY5" s="274"/>
      <c r="CZ5" s="274"/>
      <c r="DA5" s="274"/>
      <c r="DB5" s="274"/>
      <c r="DC5" s="274"/>
      <c r="DD5" s="274"/>
      <c r="DE5" s="275"/>
      <c r="DF5" s="291" t="s">
        <v>201</v>
      </c>
      <c r="DG5" s="292"/>
      <c r="DH5" s="292"/>
      <c r="DI5" s="292"/>
      <c r="DJ5" s="292"/>
      <c r="DK5" s="292"/>
      <c r="DL5" s="292"/>
      <c r="DM5" s="292"/>
      <c r="DN5" s="292"/>
      <c r="DO5" s="292"/>
      <c r="DP5" s="292"/>
      <c r="DQ5" s="292"/>
      <c r="DR5" s="293"/>
      <c r="DS5" s="291" t="s">
        <v>202</v>
      </c>
      <c r="DT5" s="292"/>
      <c r="DU5" s="292"/>
      <c r="DV5" s="292"/>
      <c r="DW5" s="292"/>
      <c r="DX5" s="292"/>
      <c r="DY5" s="292"/>
      <c r="DZ5" s="292"/>
      <c r="EA5" s="292"/>
      <c r="EB5" s="292"/>
      <c r="EC5" s="292"/>
      <c r="ED5" s="292"/>
      <c r="EE5" s="293"/>
      <c r="EF5" s="291" t="s">
        <v>203</v>
      </c>
      <c r="EG5" s="292"/>
      <c r="EH5" s="292"/>
      <c r="EI5" s="292"/>
      <c r="EJ5" s="292"/>
      <c r="EK5" s="292"/>
      <c r="EL5" s="292"/>
      <c r="EM5" s="292"/>
      <c r="EN5" s="292"/>
      <c r="EO5" s="292"/>
      <c r="EP5" s="292"/>
      <c r="EQ5" s="292"/>
      <c r="ER5" s="293"/>
      <c r="ES5" s="273"/>
      <c r="ET5" s="274"/>
      <c r="EU5" s="274"/>
      <c r="EV5" s="274"/>
      <c r="EW5" s="274"/>
      <c r="EX5" s="274"/>
      <c r="EY5" s="274"/>
      <c r="EZ5" s="274"/>
      <c r="FA5" s="274"/>
      <c r="FB5" s="274"/>
      <c r="FC5" s="274"/>
      <c r="FD5" s="274"/>
      <c r="FE5" s="275"/>
    </row>
    <row r="6" spans="1:161" ht="12" thickBot="1">
      <c r="A6" s="279" t="s">
        <v>10</v>
      </c>
      <c r="B6" s="280"/>
      <c r="C6" s="280"/>
      <c r="D6" s="280"/>
      <c r="E6" s="280"/>
      <c r="F6" s="280"/>
      <c r="G6" s="280"/>
      <c r="H6" s="281"/>
      <c r="I6" s="280" t="s">
        <v>11</v>
      </c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1"/>
      <c r="CN6" s="267" t="s">
        <v>12</v>
      </c>
      <c r="CO6" s="268"/>
      <c r="CP6" s="268"/>
      <c r="CQ6" s="268"/>
      <c r="CR6" s="268"/>
      <c r="CS6" s="268"/>
      <c r="CT6" s="268"/>
      <c r="CU6" s="269"/>
      <c r="CV6" s="267" t="s">
        <v>13</v>
      </c>
      <c r="CW6" s="268"/>
      <c r="CX6" s="268"/>
      <c r="CY6" s="268"/>
      <c r="CZ6" s="268"/>
      <c r="DA6" s="268"/>
      <c r="DB6" s="268"/>
      <c r="DC6" s="268"/>
      <c r="DD6" s="268"/>
      <c r="DE6" s="269"/>
      <c r="DF6" s="267" t="s">
        <v>14</v>
      </c>
      <c r="DG6" s="268"/>
      <c r="DH6" s="268"/>
      <c r="DI6" s="268"/>
      <c r="DJ6" s="268"/>
      <c r="DK6" s="268"/>
      <c r="DL6" s="268"/>
      <c r="DM6" s="268"/>
      <c r="DN6" s="268"/>
      <c r="DO6" s="268"/>
      <c r="DP6" s="268"/>
      <c r="DQ6" s="268"/>
      <c r="DR6" s="269"/>
      <c r="DS6" s="267" t="s">
        <v>15</v>
      </c>
      <c r="DT6" s="268"/>
      <c r="DU6" s="268"/>
      <c r="DV6" s="268"/>
      <c r="DW6" s="268"/>
      <c r="DX6" s="268"/>
      <c r="DY6" s="268"/>
      <c r="DZ6" s="268"/>
      <c r="EA6" s="268"/>
      <c r="EB6" s="268"/>
      <c r="EC6" s="268"/>
      <c r="ED6" s="268"/>
      <c r="EE6" s="269"/>
      <c r="EF6" s="267" t="s">
        <v>16</v>
      </c>
      <c r="EG6" s="268"/>
      <c r="EH6" s="268"/>
      <c r="EI6" s="268"/>
      <c r="EJ6" s="268"/>
      <c r="EK6" s="268"/>
      <c r="EL6" s="268"/>
      <c r="EM6" s="268"/>
      <c r="EN6" s="268"/>
      <c r="EO6" s="268"/>
      <c r="EP6" s="268"/>
      <c r="EQ6" s="268"/>
      <c r="ER6" s="269"/>
      <c r="ES6" s="282" t="s">
        <v>17</v>
      </c>
      <c r="ET6" s="283"/>
      <c r="EU6" s="283"/>
      <c r="EV6" s="283"/>
      <c r="EW6" s="283"/>
      <c r="EX6" s="283"/>
      <c r="EY6" s="283"/>
      <c r="EZ6" s="283"/>
      <c r="FA6" s="283"/>
      <c r="FB6" s="283"/>
      <c r="FC6" s="283"/>
      <c r="FD6" s="283"/>
      <c r="FE6" s="284"/>
    </row>
    <row r="7" spans="1:161" ht="12.75" customHeight="1">
      <c r="A7" s="85">
        <v>1</v>
      </c>
      <c r="B7" s="83"/>
      <c r="C7" s="83"/>
      <c r="D7" s="83"/>
      <c r="E7" s="83"/>
      <c r="F7" s="83"/>
      <c r="G7" s="83"/>
      <c r="H7" s="84"/>
      <c r="I7" s="79" t="s">
        <v>205</v>
      </c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352" t="s">
        <v>206</v>
      </c>
      <c r="CO7" s="353"/>
      <c r="CP7" s="353"/>
      <c r="CQ7" s="353"/>
      <c r="CR7" s="353"/>
      <c r="CS7" s="353"/>
      <c r="CT7" s="353"/>
      <c r="CU7" s="354"/>
      <c r="CV7" s="134" t="s">
        <v>44</v>
      </c>
      <c r="CW7" s="132"/>
      <c r="CX7" s="132"/>
      <c r="CY7" s="132"/>
      <c r="CZ7" s="132"/>
      <c r="DA7" s="132"/>
      <c r="DB7" s="132"/>
      <c r="DC7" s="132"/>
      <c r="DD7" s="132"/>
      <c r="DE7" s="133"/>
      <c r="DF7" s="206">
        <f>DF10+DF11</f>
        <v>3396601.29</v>
      </c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346"/>
      <c r="DS7" s="206">
        <f>DS10+DS11</f>
        <v>2403354.22</v>
      </c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346"/>
      <c r="EF7" s="206">
        <f>EF10+EF11</f>
        <v>2403354.22</v>
      </c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346"/>
      <c r="ES7" s="206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8"/>
    </row>
    <row r="8" spans="1:161" ht="90" customHeight="1">
      <c r="A8" s="75" t="s">
        <v>207</v>
      </c>
      <c r="B8" s="73"/>
      <c r="C8" s="73"/>
      <c r="D8" s="73"/>
      <c r="E8" s="73"/>
      <c r="F8" s="73"/>
      <c r="G8" s="73"/>
      <c r="H8" s="74"/>
      <c r="I8" s="145" t="s">
        <v>209</v>
      </c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72" t="s">
        <v>208</v>
      </c>
      <c r="CO8" s="73"/>
      <c r="CP8" s="73"/>
      <c r="CQ8" s="73"/>
      <c r="CR8" s="73"/>
      <c r="CS8" s="73"/>
      <c r="CT8" s="73"/>
      <c r="CU8" s="74"/>
      <c r="CV8" s="75" t="s">
        <v>44</v>
      </c>
      <c r="CW8" s="73"/>
      <c r="CX8" s="73"/>
      <c r="CY8" s="73"/>
      <c r="CZ8" s="73"/>
      <c r="DA8" s="73"/>
      <c r="DB8" s="73"/>
      <c r="DC8" s="73"/>
      <c r="DD8" s="73"/>
      <c r="DE8" s="74"/>
      <c r="DF8" s="170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328"/>
      <c r="DS8" s="170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328"/>
      <c r="EF8" s="170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328"/>
      <c r="ES8" s="170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2"/>
    </row>
    <row r="9" spans="1:161" ht="24" customHeight="1">
      <c r="A9" s="75" t="s">
        <v>210</v>
      </c>
      <c r="B9" s="73"/>
      <c r="C9" s="73"/>
      <c r="D9" s="73"/>
      <c r="E9" s="73"/>
      <c r="F9" s="73"/>
      <c r="G9" s="73"/>
      <c r="H9" s="74"/>
      <c r="I9" s="145" t="s">
        <v>212</v>
      </c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72" t="s">
        <v>211</v>
      </c>
      <c r="CO9" s="73"/>
      <c r="CP9" s="73"/>
      <c r="CQ9" s="73"/>
      <c r="CR9" s="73"/>
      <c r="CS9" s="73"/>
      <c r="CT9" s="73"/>
      <c r="CU9" s="74"/>
      <c r="CV9" s="75" t="s">
        <v>44</v>
      </c>
      <c r="CW9" s="73"/>
      <c r="CX9" s="73"/>
      <c r="CY9" s="73"/>
      <c r="CZ9" s="73"/>
      <c r="DA9" s="73"/>
      <c r="DB9" s="73"/>
      <c r="DC9" s="73"/>
      <c r="DD9" s="73"/>
      <c r="DE9" s="74"/>
      <c r="DF9" s="170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328"/>
      <c r="DS9" s="170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328"/>
      <c r="EF9" s="170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328"/>
      <c r="ES9" s="170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2"/>
    </row>
    <row r="10" spans="1:161" ht="24" customHeight="1">
      <c r="A10" s="75" t="s">
        <v>213</v>
      </c>
      <c r="B10" s="73"/>
      <c r="C10" s="73"/>
      <c r="D10" s="73"/>
      <c r="E10" s="73"/>
      <c r="F10" s="73"/>
      <c r="G10" s="73"/>
      <c r="H10" s="74"/>
      <c r="I10" s="145" t="s">
        <v>217</v>
      </c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72" t="s">
        <v>215</v>
      </c>
      <c r="CO10" s="73"/>
      <c r="CP10" s="73"/>
      <c r="CQ10" s="73"/>
      <c r="CR10" s="73"/>
      <c r="CS10" s="73"/>
      <c r="CT10" s="73"/>
      <c r="CU10" s="74"/>
      <c r="CV10" s="75" t="s">
        <v>44</v>
      </c>
      <c r="CW10" s="73"/>
      <c r="CX10" s="73"/>
      <c r="CY10" s="73"/>
      <c r="CZ10" s="73"/>
      <c r="DA10" s="73"/>
      <c r="DB10" s="73"/>
      <c r="DC10" s="73"/>
      <c r="DD10" s="73"/>
      <c r="DE10" s="74"/>
      <c r="DF10" s="170">
        <v>2027251</v>
      </c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328"/>
      <c r="DS10" s="170">
        <f>SUM(DF10)+77531.72</f>
        <v>2104782.72</v>
      </c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328"/>
      <c r="EF10" s="170">
        <f>SUM(DS10)</f>
        <v>2104782.72</v>
      </c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328"/>
      <c r="ES10" s="170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2"/>
    </row>
    <row r="11" spans="1:161" ht="24" customHeight="1">
      <c r="A11" s="75" t="s">
        <v>214</v>
      </c>
      <c r="B11" s="73"/>
      <c r="C11" s="73"/>
      <c r="D11" s="73"/>
      <c r="E11" s="73"/>
      <c r="F11" s="73"/>
      <c r="G11" s="73"/>
      <c r="H11" s="74"/>
      <c r="I11" s="145" t="s">
        <v>218</v>
      </c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72" t="s">
        <v>216</v>
      </c>
      <c r="CO11" s="73"/>
      <c r="CP11" s="73"/>
      <c r="CQ11" s="73"/>
      <c r="CR11" s="73"/>
      <c r="CS11" s="73"/>
      <c r="CT11" s="73"/>
      <c r="CU11" s="74"/>
      <c r="CV11" s="75" t="s">
        <v>44</v>
      </c>
      <c r="CW11" s="73"/>
      <c r="CX11" s="73"/>
      <c r="CY11" s="73"/>
      <c r="CZ11" s="73"/>
      <c r="DA11" s="73"/>
      <c r="DB11" s="73"/>
      <c r="DC11" s="73"/>
      <c r="DD11" s="73"/>
      <c r="DE11" s="74"/>
      <c r="DF11" s="170">
        <f>SUM('стр.1_4'!DF90-'стр.5_6'!DF10)</f>
        <v>1369350.29</v>
      </c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328"/>
      <c r="DS11" s="170">
        <f>SUM('стр.1_4'!DS90-'стр.5_6'!DS10)</f>
        <v>298571.5</v>
      </c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328"/>
      <c r="EF11" s="170">
        <f>SUM(DS11)</f>
        <v>298571.5</v>
      </c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328"/>
      <c r="ES11" s="170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2"/>
    </row>
    <row r="12" spans="1:161" ht="34.5" customHeight="1">
      <c r="A12" s="75" t="s">
        <v>219</v>
      </c>
      <c r="B12" s="73"/>
      <c r="C12" s="73"/>
      <c r="D12" s="73"/>
      <c r="E12" s="73"/>
      <c r="F12" s="73"/>
      <c r="G12" s="73"/>
      <c r="H12" s="74"/>
      <c r="I12" s="56" t="s">
        <v>221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72" t="s">
        <v>220</v>
      </c>
      <c r="CO12" s="73"/>
      <c r="CP12" s="73"/>
      <c r="CQ12" s="73"/>
      <c r="CR12" s="73"/>
      <c r="CS12" s="73"/>
      <c r="CT12" s="73"/>
      <c r="CU12" s="74"/>
      <c r="CV12" s="75" t="s">
        <v>44</v>
      </c>
      <c r="CW12" s="73"/>
      <c r="CX12" s="73"/>
      <c r="CY12" s="73"/>
      <c r="CZ12" s="73"/>
      <c r="DA12" s="73"/>
      <c r="DB12" s="73"/>
      <c r="DC12" s="73"/>
      <c r="DD12" s="73"/>
      <c r="DE12" s="74"/>
      <c r="DF12" s="170">
        <f>SUM(DF13)</f>
        <v>132499.91999999998</v>
      </c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328"/>
      <c r="DS12" s="170">
        <f>SUM(DS13)</f>
        <v>132499.91999999998</v>
      </c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328"/>
      <c r="EF12" s="170">
        <f>SUM(EF13)</f>
        <v>132499.91999999998</v>
      </c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328"/>
      <c r="ES12" s="170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2"/>
    </row>
    <row r="13" spans="1:161" ht="24" customHeight="1">
      <c r="A13" s="75" t="s">
        <v>222</v>
      </c>
      <c r="B13" s="73"/>
      <c r="C13" s="73"/>
      <c r="D13" s="73"/>
      <c r="E13" s="73"/>
      <c r="F13" s="73"/>
      <c r="G13" s="73"/>
      <c r="H13" s="74"/>
      <c r="I13" s="128" t="s">
        <v>223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72" t="s">
        <v>224</v>
      </c>
      <c r="CO13" s="73"/>
      <c r="CP13" s="73"/>
      <c r="CQ13" s="73"/>
      <c r="CR13" s="73"/>
      <c r="CS13" s="73"/>
      <c r="CT13" s="73"/>
      <c r="CU13" s="74"/>
      <c r="CV13" s="75" t="s">
        <v>44</v>
      </c>
      <c r="CW13" s="73"/>
      <c r="CX13" s="73"/>
      <c r="CY13" s="73"/>
      <c r="CZ13" s="73"/>
      <c r="DA13" s="73"/>
      <c r="DB13" s="73"/>
      <c r="DC13" s="73"/>
      <c r="DD13" s="73"/>
      <c r="DE13" s="74"/>
      <c r="DF13" s="351">
        <f>34082.16+22452+16863+6302.76+52800</f>
        <v>132499.91999999998</v>
      </c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328"/>
      <c r="DS13" s="351">
        <f>SUM(DF13)</f>
        <v>132499.91999999998</v>
      </c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328"/>
      <c r="EF13" s="351">
        <f>SUM(DS13)</f>
        <v>132499.91999999998</v>
      </c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328"/>
      <c r="ES13" s="170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2"/>
    </row>
    <row r="14" spans="1:161" ht="12.75" customHeight="1">
      <c r="A14" s="75" t="s">
        <v>225</v>
      </c>
      <c r="B14" s="73"/>
      <c r="C14" s="73"/>
      <c r="D14" s="73"/>
      <c r="E14" s="73"/>
      <c r="F14" s="73"/>
      <c r="G14" s="73"/>
      <c r="H14" s="74"/>
      <c r="I14" s="128" t="s">
        <v>226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72" t="s">
        <v>227</v>
      </c>
      <c r="CO14" s="73"/>
      <c r="CP14" s="73"/>
      <c r="CQ14" s="73"/>
      <c r="CR14" s="73"/>
      <c r="CS14" s="73"/>
      <c r="CT14" s="73"/>
      <c r="CU14" s="74"/>
      <c r="CV14" s="75" t="s">
        <v>44</v>
      </c>
      <c r="CW14" s="73"/>
      <c r="CX14" s="73"/>
      <c r="CY14" s="73"/>
      <c r="CZ14" s="73"/>
      <c r="DA14" s="73"/>
      <c r="DB14" s="73"/>
      <c r="DC14" s="73"/>
      <c r="DD14" s="73"/>
      <c r="DE14" s="74"/>
      <c r="DF14" s="170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328"/>
      <c r="DS14" s="170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328"/>
      <c r="EF14" s="170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328"/>
      <c r="ES14" s="170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2"/>
    </row>
    <row r="15" spans="1:161" ht="24" customHeight="1">
      <c r="A15" s="75" t="s">
        <v>228</v>
      </c>
      <c r="B15" s="73"/>
      <c r="C15" s="73"/>
      <c r="D15" s="73"/>
      <c r="E15" s="73"/>
      <c r="F15" s="73"/>
      <c r="G15" s="73"/>
      <c r="H15" s="74"/>
      <c r="I15" s="56" t="s">
        <v>229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72" t="s">
        <v>230</v>
      </c>
      <c r="CO15" s="73"/>
      <c r="CP15" s="73"/>
      <c r="CQ15" s="73"/>
      <c r="CR15" s="73"/>
      <c r="CS15" s="73"/>
      <c r="CT15" s="73"/>
      <c r="CU15" s="74"/>
      <c r="CV15" s="75" t="s">
        <v>44</v>
      </c>
      <c r="CW15" s="73"/>
      <c r="CX15" s="73"/>
      <c r="CY15" s="73"/>
      <c r="CZ15" s="73"/>
      <c r="DA15" s="73"/>
      <c r="DB15" s="73"/>
      <c r="DC15" s="73"/>
      <c r="DD15" s="73"/>
      <c r="DE15" s="74"/>
      <c r="DF15" s="170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328"/>
      <c r="DS15" s="170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328"/>
      <c r="EF15" s="170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328"/>
      <c r="ES15" s="170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2"/>
    </row>
    <row r="16" spans="1:161" ht="24" customHeight="1">
      <c r="A16" s="75" t="s">
        <v>231</v>
      </c>
      <c r="B16" s="73"/>
      <c r="C16" s="73"/>
      <c r="D16" s="73"/>
      <c r="E16" s="73"/>
      <c r="F16" s="73"/>
      <c r="G16" s="73"/>
      <c r="H16" s="74"/>
      <c r="I16" s="128" t="s">
        <v>223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72" t="s">
        <v>232</v>
      </c>
      <c r="CO16" s="73"/>
      <c r="CP16" s="73"/>
      <c r="CQ16" s="73"/>
      <c r="CR16" s="73"/>
      <c r="CS16" s="73"/>
      <c r="CT16" s="73"/>
      <c r="CU16" s="74"/>
      <c r="CV16" s="75" t="s">
        <v>44</v>
      </c>
      <c r="CW16" s="73"/>
      <c r="CX16" s="73"/>
      <c r="CY16" s="73"/>
      <c r="CZ16" s="73"/>
      <c r="DA16" s="73"/>
      <c r="DB16" s="73"/>
      <c r="DC16" s="73"/>
      <c r="DD16" s="73"/>
      <c r="DE16" s="74"/>
      <c r="DF16" s="170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328"/>
      <c r="DS16" s="170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328"/>
      <c r="EF16" s="170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328"/>
      <c r="ES16" s="170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2"/>
    </row>
    <row r="17" spans="1:161" ht="12.75" customHeight="1">
      <c r="A17" s="75" t="s">
        <v>233</v>
      </c>
      <c r="B17" s="73"/>
      <c r="C17" s="73"/>
      <c r="D17" s="73"/>
      <c r="E17" s="73"/>
      <c r="F17" s="73"/>
      <c r="G17" s="73"/>
      <c r="H17" s="74"/>
      <c r="I17" s="128" t="s">
        <v>226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72" t="s">
        <v>234</v>
      </c>
      <c r="CO17" s="73"/>
      <c r="CP17" s="73"/>
      <c r="CQ17" s="73"/>
      <c r="CR17" s="73"/>
      <c r="CS17" s="73"/>
      <c r="CT17" s="73"/>
      <c r="CU17" s="74"/>
      <c r="CV17" s="75" t="s">
        <v>44</v>
      </c>
      <c r="CW17" s="73"/>
      <c r="CX17" s="73"/>
      <c r="CY17" s="73"/>
      <c r="CZ17" s="73"/>
      <c r="DA17" s="73"/>
      <c r="DB17" s="73"/>
      <c r="DC17" s="73"/>
      <c r="DD17" s="73"/>
      <c r="DE17" s="74"/>
      <c r="DF17" s="170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328"/>
      <c r="DS17" s="170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328"/>
      <c r="EF17" s="170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328"/>
      <c r="ES17" s="170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2"/>
    </row>
    <row r="18" spans="1:161" ht="12.75" customHeight="1">
      <c r="A18" s="75" t="s">
        <v>235</v>
      </c>
      <c r="B18" s="73"/>
      <c r="C18" s="73"/>
      <c r="D18" s="73"/>
      <c r="E18" s="73"/>
      <c r="F18" s="73"/>
      <c r="G18" s="73"/>
      <c r="H18" s="74"/>
      <c r="I18" s="56" t="s">
        <v>236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72" t="s">
        <v>237</v>
      </c>
      <c r="CO18" s="73"/>
      <c r="CP18" s="73"/>
      <c r="CQ18" s="73"/>
      <c r="CR18" s="73"/>
      <c r="CS18" s="73"/>
      <c r="CT18" s="73"/>
      <c r="CU18" s="74"/>
      <c r="CV18" s="75" t="s">
        <v>44</v>
      </c>
      <c r="CW18" s="73"/>
      <c r="CX18" s="73"/>
      <c r="CY18" s="73"/>
      <c r="CZ18" s="73"/>
      <c r="DA18" s="73"/>
      <c r="DB18" s="73"/>
      <c r="DC18" s="73"/>
      <c r="DD18" s="73"/>
      <c r="DE18" s="74"/>
      <c r="DF18" s="170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328"/>
      <c r="DS18" s="170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328"/>
      <c r="EF18" s="170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328"/>
      <c r="ES18" s="170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2"/>
    </row>
    <row r="19" spans="1:161" ht="12">
      <c r="A19" s="75" t="s">
        <v>238</v>
      </c>
      <c r="B19" s="73"/>
      <c r="C19" s="73"/>
      <c r="D19" s="73"/>
      <c r="E19" s="73"/>
      <c r="F19" s="73"/>
      <c r="G19" s="73"/>
      <c r="H19" s="74"/>
      <c r="I19" s="56" t="s">
        <v>239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72" t="s">
        <v>240</v>
      </c>
      <c r="CO19" s="73"/>
      <c r="CP19" s="73"/>
      <c r="CQ19" s="73"/>
      <c r="CR19" s="73"/>
      <c r="CS19" s="73"/>
      <c r="CT19" s="73"/>
      <c r="CU19" s="74"/>
      <c r="CV19" s="75" t="s">
        <v>44</v>
      </c>
      <c r="CW19" s="73"/>
      <c r="CX19" s="73"/>
      <c r="CY19" s="73"/>
      <c r="CZ19" s="73"/>
      <c r="DA19" s="73"/>
      <c r="DB19" s="73"/>
      <c r="DC19" s="73"/>
      <c r="DD19" s="73"/>
      <c r="DE19" s="74"/>
      <c r="DF19" s="170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328"/>
      <c r="DS19" s="170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328"/>
      <c r="EF19" s="170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328"/>
      <c r="ES19" s="170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2"/>
    </row>
    <row r="20" spans="1:161" ht="24" customHeight="1">
      <c r="A20" s="75" t="s">
        <v>241</v>
      </c>
      <c r="B20" s="73"/>
      <c r="C20" s="73"/>
      <c r="D20" s="73"/>
      <c r="E20" s="73"/>
      <c r="F20" s="73"/>
      <c r="G20" s="73"/>
      <c r="H20" s="74"/>
      <c r="I20" s="128" t="s">
        <v>223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72" t="s">
        <v>242</v>
      </c>
      <c r="CO20" s="73"/>
      <c r="CP20" s="73"/>
      <c r="CQ20" s="73"/>
      <c r="CR20" s="73"/>
      <c r="CS20" s="73"/>
      <c r="CT20" s="73"/>
      <c r="CU20" s="74"/>
      <c r="CV20" s="75" t="s">
        <v>44</v>
      </c>
      <c r="CW20" s="73"/>
      <c r="CX20" s="73"/>
      <c r="CY20" s="73"/>
      <c r="CZ20" s="73"/>
      <c r="DA20" s="73"/>
      <c r="DB20" s="73"/>
      <c r="DC20" s="73"/>
      <c r="DD20" s="73"/>
      <c r="DE20" s="74"/>
      <c r="DF20" s="170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328"/>
      <c r="DS20" s="170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328"/>
      <c r="EF20" s="170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328"/>
      <c r="ES20" s="170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2"/>
    </row>
    <row r="21" spans="1:161" ht="12.75" customHeight="1">
      <c r="A21" s="75" t="s">
        <v>243</v>
      </c>
      <c r="B21" s="73"/>
      <c r="C21" s="73"/>
      <c r="D21" s="73"/>
      <c r="E21" s="73"/>
      <c r="F21" s="73"/>
      <c r="G21" s="73"/>
      <c r="H21" s="74"/>
      <c r="I21" s="128" t="s">
        <v>226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72" t="s">
        <v>244</v>
      </c>
      <c r="CO21" s="73"/>
      <c r="CP21" s="73"/>
      <c r="CQ21" s="73"/>
      <c r="CR21" s="73"/>
      <c r="CS21" s="73"/>
      <c r="CT21" s="73"/>
      <c r="CU21" s="74"/>
      <c r="CV21" s="75" t="s">
        <v>44</v>
      </c>
      <c r="CW21" s="73"/>
      <c r="CX21" s="73"/>
      <c r="CY21" s="73"/>
      <c r="CZ21" s="73"/>
      <c r="DA21" s="73"/>
      <c r="DB21" s="73"/>
      <c r="DC21" s="73"/>
      <c r="DD21" s="73"/>
      <c r="DE21" s="74"/>
      <c r="DF21" s="170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328"/>
      <c r="DS21" s="170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328"/>
      <c r="EF21" s="170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328"/>
      <c r="ES21" s="170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2"/>
    </row>
    <row r="22" spans="1:161" ht="12.75" thickBot="1">
      <c r="A22" s="75" t="s">
        <v>245</v>
      </c>
      <c r="B22" s="73"/>
      <c r="C22" s="73"/>
      <c r="D22" s="73"/>
      <c r="E22" s="73"/>
      <c r="F22" s="73"/>
      <c r="G22" s="73"/>
      <c r="H22" s="74"/>
      <c r="I22" s="56" t="s">
        <v>246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9" t="s">
        <v>247</v>
      </c>
      <c r="CO22" s="60"/>
      <c r="CP22" s="60"/>
      <c r="CQ22" s="60"/>
      <c r="CR22" s="60"/>
      <c r="CS22" s="60"/>
      <c r="CT22" s="60"/>
      <c r="CU22" s="61"/>
      <c r="CV22" s="62" t="s">
        <v>44</v>
      </c>
      <c r="CW22" s="60"/>
      <c r="CX22" s="60"/>
      <c r="CY22" s="60"/>
      <c r="CZ22" s="60"/>
      <c r="DA22" s="60"/>
      <c r="DB22" s="60"/>
      <c r="DC22" s="60"/>
      <c r="DD22" s="60"/>
      <c r="DE22" s="61"/>
      <c r="DF22" s="347">
        <f>SUM(DF23)</f>
        <v>1222644.37</v>
      </c>
      <c r="DG22" s="348"/>
      <c r="DH22" s="348"/>
      <c r="DI22" s="348"/>
      <c r="DJ22" s="348"/>
      <c r="DK22" s="348"/>
      <c r="DL22" s="348"/>
      <c r="DM22" s="348"/>
      <c r="DN22" s="348"/>
      <c r="DO22" s="348"/>
      <c r="DP22" s="348"/>
      <c r="DQ22" s="348"/>
      <c r="DR22" s="349"/>
      <c r="DS22" s="347">
        <f>SUM(DS23)</f>
        <v>37000</v>
      </c>
      <c r="DT22" s="348"/>
      <c r="DU22" s="348"/>
      <c r="DV22" s="348"/>
      <c r="DW22" s="348"/>
      <c r="DX22" s="348"/>
      <c r="DY22" s="348"/>
      <c r="DZ22" s="348"/>
      <c r="EA22" s="348"/>
      <c r="EB22" s="348"/>
      <c r="EC22" s="348"/>
      <c r="ED22" s="348"/>
      <c r="EE22" s="349"/>
      <c r="EF22" s="347">
        <f>SUM(EF23)</f>
        <v>37000</v>
      </c>
      <c r="EG22" s="348"/>
      <c r="EH22" s="348"/>
      <c r="EI22" s="348"/>
      <c r="EJ22" s="348"/>
      <c r="EK22" s="348"/>
      <c r="EL22" s="348"/>
      <c r="EM22" s="348"/>
      <c r="EN22" s="348"/>
      <c r="EO22" s="348"/>
      <c r="EP22" s="348"/>
      <c r="EQ22" s="348"/>
      <c r="ER22" s="349"/>
      <c r="ES22" s="347"/>
      <c r="ET22" s="348"/>
      <c r="EU22" s="348"/>
      <c r="EV22" s="348"/>
      <c r="EW22" s="348"/>
      <c r="EX22" s="348"/>
      <c r="EY22" s="348"/>
      <c r="EZ22" s="348"/>
      <c r="FA22" s="348"/>
      <c r="FB22" s="348"/>
      <c r="FC22" s="348"/>
      <c r="FD22" s="348"/>
      <c r="FE22" s="350"/>
    </row>
    <row r="23" spans="1:161" ht="24" customHeight="1">
      <c r="A23" s="75" t="s">
        <v>248</v>
      </c>
      <c r="B23" s="73"/>
      <c r="C23" s="73"/>
      <c r="D23" s="73"/>
      <c r="E23" s="73"/>
      <c r="F23" s="73"/>
      <c r="G23" s="73"/>
      <c r="H23" s="74"/>
      <c r="I23" s="128" t="s">
        <v>223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31" t="s">
        <v>249</v>
      </c>
      <c r="CO23" s="132"/>
      <c r="CP23" s="132"/>
      <c r="CQ23" s="132"/>
      <c r="CR23" s="132"/>
      <c r="CS23" s="132"/>
      <c r="CT23" s="132"/>
      <c r="CU23" s="133"/>
      <c r="CV23" s="134" t="s">
        <v>44</v>
      </c>
      <c r="CW23" s="132"/>
      <c r="CX23" s="132"/>
      <c r="CY23" s="132"/>
      <c r="CZ23" s="132"/>
      <c r="DA23" s="132"/>
      <c r="DB23" s="132"/>
      <c r="DC23" s="132"/>
      <c r="DD23" s="132"/>
      <c r="DE23" s="133"/>
      <c r="DF23" s="206">
        <v>1222644.37</v>
      </c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346"/>
      <c r="DS23" s="206">
        <v>37000</v>
      </c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346"/>
      <c r="EF23" s="206">
        <f>SUM(DS23)</f>
        <v>37000</v>
      </c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346"/>
      <c r="ES23" s="206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8"/>
    </row>
    <row r="24" spans="1:161" ht="12">
      <c r="A24" s="75" t="s">
        <v>250</v>
      </c>
      <c r="B24" s="73"/>
      <c r="C24" s="73"/>
      <c r="D24" s="73"/>
      <c r="E24" s="73"/>
      <c r="F24" s="73"/>
      <c r="G24" s="73"/>
      <c r="H24" s="74"/>
      <c r="I24" s="128" t="s">
        <v>251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72" t="s">
        <v>252</v>
      </c>
      <c r="CO24" s="73"/>
      <c r="CP24" s="73"/>
      <c r="CQ24" s="73"/>
      <c r="CR24" s="73"/>
      <c r="CS24" s="73"/>
      <c r="CT24" s="73"/>
      <c r="CU24" s="74"/>
      <c r="CV24" s="75" t="s">
        <v>44</v>
      </c>
      <c r="CW24" s="73"/>
      <c r="CX24" s="73"/>
      <c r="CY24" s="73"/>
      <c r="CZ24" s="73"/>
      <c r="DA24" s="73"/>
      <c r="DB24" s="73"/>
      <c r="DC24" s="73"/>
      <c r="DD24" s="73"/>
      <c r="DE24" s="74"/>
      <c r="DF24" s="170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328"/>
      <c r="DS24" s="170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328"/>
      <c r="EF24" s="170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328"/>
      <c r="ES24" s="170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2"/>
    </row>
    <row r="25" spans="1:161" ht="24" customHeight="1">
      <c r="A25" s="75" t="s">
        <v>11</v>
      </c>
      <c r="B25" s="73"/>
      <c r="C25" s="73"/>
      <c r="D25" s="73"/>
      <c r="E25" s="73"/>
      <c r="F25" s="73"/>
      <c r="G25" s="73"/>
      <c r="H25" s="74"/>
      <c r="I25" s="329" t="s">
        <v>253</v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72" t="s">
        <v>254</v>
      </c>
      <c r="CO25" s="73"/>
      <c r="CP25" s="73"/>
      <c r="CQ25" s="73"/>
      <c r="CR25" s="73"/>
      <c r="CS25" s="73"/>
      <c r="CT25" s="73"/>
      <c r="CU25" s="74"/>
      <c r="CV25" s="75" t="s">
        <v>44</v>
      </c>
      <c r="CW25" s="73"/>
      <c r="CX25" s="73"/>
      <c r="CY25" s="73"/>
      <c r="CZ25" s="73"/>
      <c r="DA25" s="73"/>
      <c r="DB25" s="73"/>
      <c r="DC25" s="73"/>
      <c r="DD25" s="73"/>
      <c r="DE25" s="74"/>
      <c r="DF25" s="177">
        <f>SUM(DF27)</f>
        <v>3396601.29</v>
      </c>
      <c r="DG25" s="334"/>
      <c r="DH25" s="334"/>
      <c r="DI25" s="334"/>
      <c r="DJ25" s="334"/>
      <c r="DK25" s="334"/>
      <c r="DL25" s="334"/>
      <c r="DM25" s="334"/>
      <c r="DN25" s="334"/>
      <c r="DO25" s="334"/>
      <c r="DP25" s="334"/>
      <c r="DQ25" s="334"/>
      <c r="DR25" s="335"/>
      <c r="DS25" s="177">
        <f>SUM(DS28)</f>
        <v>2403354.22</v>
      </c>
      <c r="DT25" s="334"/>
      <c r="DU25" s="334"/>
      <c r="DV25" s="334"/>
      <c r="DW25" s="334"/>
      <c r="DX25" s="334"/>
      <c r="DY25" s="334"/>
      <c r="DZ25" s="334"/>
      <c r="EA25" s="334"/>
      <c r="EB25" s="334"/>
      <c r="EC25" s="334"/>
      <c r="ED25" s="334"/>
      <c r="EE25" s="335"/>
      <c r="EF25" s="170">
        <f>SUM(EF29)</f>
        <v>2403354.22</v>
      </c>
      <c r="EG25" s="344"/>
      <c r="EH25" s="344"/>
      <c r="EI25" s="344"/>
      <c r="EJ25" s="344"/>
      <c r="EK25" s="344"/>
      <c r="EL25" s="344"/>
      <c r="EM25" s="344"/>
      <c r="EN25" s="344"/>
      <c r="EO25" s="344"/>
      <c r="EP25" s="344"/>
      <c r="EQ25" s="344"/>
      <c r="ER25" s="345"/>
      <c r="ES25" s="170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2"/>
    </row>
    <row r="26" spans="1:161" ht="11.25" customHeight="1">
      <c r="A26" s="144"/>
      <c r="B26" s="142"/>
      <c r="C26" s="142"/>
      <c r="D26" s="142"/>
      <c r="E26" s="142"/>
      <c r="F26" s="142"/>
      <c r="G26" s="142"/>
      <c r="H26" s="143"/>
      <c r="I26" s="333" t="s">
        <v>255</v>
      </c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1"/>
      <c r="CN26" s="141" t="s">
        <v>256</v>
      </c>
      <c r="CO26" s="142"/>
      <c r="CP26" s="142"/>
      <c r="CQ26" s="142"/>
      <c r="CR26" s="142"/>
      <c r="CS26" s="142"/>
      <c r="CT26" s="142"/>
      <c r="CU26" s="143"/>
      <c r="CV26" s="144"/>
      <c r="CW26" s="142"/>
      <c r="CX26" s="142"/>
      <c r="CY26" s="142"/>
      <c r="CZ26" s="142"/>
      <c r="DA26" s="142"/>
      <c r="DB26" s="142"/>
      <c r="DC26" s="142"/>
      <c r="DD26" s="142"/>
      <c r="DE26" s="143"/>
      <c r="DF26" s="177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7"/>
      <c r="DT26" s="178"/>
      <c r="DU26" s="178"/>
      <c r="DV26" s="178"/>
      <c r="DW26" s="178"/>
      <c r="DX26" s="178"/>
      <c r="DY26" s="178"/>
      <c r="DZ26" s="178"/>
      <c r="EA26" s="178"/>
      <c r="EB26" s="178"/>
      <c r="EC26" s="178"/>
      <c r="ED26" s="178"/>
      <c r="EE26" s="178"/>
      <c r="EF26" s="177"/>
      <c r="EG26" s="178"/>
      <c r="EH26" s="178"/>
      <c r="EI26" s="178"/>
      <c r="EJ26" s="178"/>
      <c r="EK26" s="178"/>
      <c r="EL26" s="178"/>
      <c r="EM26" s="178"/>
      <c r="EN26" s="178"/>
      <c r="EO26" s="178"/>
      <c r="EP26" s="178"/>
      <c r="EQ26" s="178"/>
      <c r="ER26" s="322"/>
      <c r="ES26" s="177"/>
      <c r="ET26" s="178"/>
      <c r="EU26" s="178"/>
      <c r="EV26" s="178"/>
      <c r="EW26" s="178"/>
      <c r="EX26" s="178"/>
      <c r="EY26" s="178"/>
      <c r="EZ26" s="178"/>
      <c r="FA26" s="178"/>
      <c r="FB26" s="178"/>
      <c r="FC26" s="178"/>
      <c r="FD26" s="178"/>
      <c r="FE26" s="179"/>
    </row>
    <row r="27" spans="1:161" ht="11.25" customHeight="1">
      <c r="A27" s="330"/>
      <c r="B27" s="331"/>
      <c r="C27" s="331"/>
      <c r="D27" s="331"/>
      <c r="E27" s="331"/>
      <c r="F27" s="331"/>
      <c r="G27" s="331"/>
      <c r="H27" s="332"/>
      <c r="I27" s="359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  <c r="CB27" s="360"/>
      <c r="CC27" s="360"/>
      <c r="CD27" s="360"/>
      <c r="CE27" s="360"/>
      <c r="CF27" s="360"/>
      <c r="CG27" s="360"/>
      <c r="CH27" s="360"/>
      <c r="CI27" s="360"/>
      <c r="CJ27" s="360"/>
      <c r="CK27" s="360"/>
      <c r="CL27" s="360"/>
      <c r="CM27" s="361"/>
      <c r="CN27" s="340" t="s">
        <v>303</v>
      </c>
      <c r="CO27" s="331"/>
      <c r="CP27" s="331"/>
      <c r="CQ27" s="331"/>
      <c r="CR27" s="331"/>
      <c r="CS27" s="331"/>
      <c r="CT27" s="331"/>
      <c r="CU27" s="332"/>
      <c r="CV27" s="302"/>
      <c r="CW27" s="37"/>
      <c r="CX27" s="37"/>
      <c r="CY27" s="37"/>
      <c r="CZ27" s="37"/>
      <c r="DA27" s="37"/>
      <c r="DB27" s="37"/>
      <c r="DC27" s="37"/>
      <c r="DD27" s="37"/>
      <c r="DE27" s="38"/>
      <c r="DF27" s="341">
        <f>SUM(DF7)</f>
        <v>3396601.29</v>
      </c>
      <c r="DG27" s="342"/>
      <c r="DH27" s="342"/>
      <c r="DI27" s="342"/>
      <c r="DJ27" s="342"/>
      <c r="DK27" s="342"/>
      <c r="DL27" s="342"/>
      <c r="DM27" s="342"/>
      <c r="DN27" s="342"/>
      <c r="DO27" s="342"/>
      <c r="DP27" s="342"/>
      <c r="DQ27" s="342"/>
      <c r="DR27" s="342"/>
      <c r="DS27" s="341"/>
      <c r="DT27" s="343"/>
      <c r="DU27" s="343"/>
      <c r="DV27" s="343"/>
      <c r="DW27" s="343"/>
      <c r="DX27" s="343"/>
      <c r="DY27" s="343"/>
      <c r="DZ27" s="343"/>
      <c r="EA27" s="343"/>
      <c r="EB27" s="343"/>
      <c r="EC27" s="343"/>
      <c r="ED27" s="343"/>
      <c r="EE27" s="343"/>
      <c r="EF27" s="341"/>
      <c r="EG27" s="343"/>
      <c r="EH27" s="343"/>
      <c r="EI27" s="343"/>
      <c r="EJ27" s="343"/>
      <c r="EK27" s="343"/>
      <c r="EL27" s="343"/>
      <c r="EM27" s="343"/>
      <c r="EN27" s="343"/>
      <c r="EO27" s="343"/>
      <c r="EP27" s="343"/>
      <c r="EQ27" s="343"/>
      <c r="ER27" s="355"/>
      <c r="ES27" s="341"/>
      <c r="ET27" s="343"/>
      <c r="EU27" s="343"/>
      <c r="EV27" s="343"/>
      <c r="EW27" s="343"/>
      <c r="EX27" s="343"/>
      <c r="EY27" s="343"/>
      <c r="EZ27" s="343"/>
      <c r="FA27" s="343"/>
      <c r="FB27" s="343"/>
      <c r="FC27" s="343"/>
      <c r="FD27" s="343"/>
      <c r="FE27" s="358"/>
    </row>
    <row r="28" spans="1:161" ht="11.25" customHeight="1">
      <c r="A28" s="330"/>
      <c r="B28" s="331"/>
      <c r="C28" s="331"/>
      <c r="D28" s="331"/>
      <c r="E28" s="331"/>
      <c r="F28" s="331"/>
      <c r="G28" s="331"/>
      <c r="H28" s="332"/>
      <c r="I28" s="359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1"/>
      <c r="CN28" s="340" t="s">
        <v>304</v>
      </c>
      <c r="CO28" s="331"/>
      <c r="CP28" s="331"/>
      <c r="CQ28" s="331"/>
      <c r="CR28" s="331"/>
      <c r="CS28" s="331"/>
      <c r="CT28" s="331"/>
      <c r="CU28" s="332"/>
      <c r="CV28" s="302"/>
      <c r="CW28" s="37"/>
      <c r="CX28" s="37"/>
      <c r="CY28" s="37"/>
      <c r="CZ28" s="37"/>
      <c r="DA28" s="37"/>
      <c r="DB28" s="37"/>
      <c r="DC28" s="37"/>
      <c r="DD28" s="37"/>
      <c r="DE28" s="38"/>
      <c r="DF28" s="341"/>
      <c r="DG28" s="343"/>
      <c r="DH28" s="343"/>
      <c r="DI28" s="343"/>
      <c r="DJ28" s="343"/>
      <c r="DK28" s="343"/>
      <c r="DL28" s="343"/>
      <c r="DM28" s="343"/>
      <c r="DN28" s="343"/>
      <c r="DO28" s="343"/>
      <c r="DP28" s="343"/>
      <c r="DQ28" s="343"/>
      <c r="DR28" s="343"/>
      <c r="DS28" s="341">
        <f>SUM(DS7)</f>
        <v>2403354.22</v>
      </c>
      <c r="DT28" s="342"/>
      <c r="DU28" s="342"/>
      <c r="DV28" s="342"/>
      <c r="DW28" s="342"/>
      <c r="DX28" s="342"/>
      <c r="DY28" s="342"/>
      <c r="DZ28" s="342"/>
      <c r="EA28" s="342"/>
      <c r="EB28" s="342"/>
      <c r="EC28" s="342"/>
      <c r="ED28" s="342"/>
      <c r="EE28" s="342"/>
      <c r="EF28" s="341"/>
      <c r="EG28" s="343"/>
      <c r="EH28" s="343"/>
      <c r="EI28" s="343"/>
      <c r="EJ28" s="343"/>
      <c r="EK28" s="343"/>
      <c r="EL28" s="343"/>
      <c r="EM28" s="343"/>
      <c r="EN28" s="343"/>
      <c r="EO28" s="343"/>
      <c r="EP28" s="343"/>
      <c r="EQ28" s="343"/>
      <c r="ER28" s="355"/>
      <c r="ES28" s="341"/>
      <c r="ET28" s="343"/>
      <c r="EU28" s="343"/>
      <c r="EV28" s="343"/>
      <c r="EW28" s="343"/>
      <c r="EX28" s="343"/>
      <c r="EY28" s="343"/>
      <c r="EZ28" s="343"/>
      <c r="FA28" s="343"/>
      <c r="FB28" s="343"/>
      <c r="FC28" s="343"/>
      <c r="FD28" s="343"/>
      <c r="FE28" s="358"/>
    </row>
    <row r="29" spans="1:161" ht="11.25" customHeight="1">
      <c r="A29" s="124"/>
      <c r="B29" s="122"/>
      <c r="C29" s="122"/>
      <c r="D29" s="122"/>
      <c r="E29" s="122"/>
      <c r="F29" s="122"/>
      <c r="G29" s="122"/>
      <c r="H29" s="123"/>
      <c r="I29" s="337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8"/>
      <c r="BZ29" s="338"/>
      <c r="CA29" s="338"/>
      <c r="CB29" s="338"/>
      <c r="CC29" s="338"/>
      <c r="CD29" s="338"/>
      <c r="CE29" s="338"/>
      <c r="CF29" s="338"/>
      <c r="CG29" s="338"/>
      <c r="CH29" s="338"/>
      <c r="CI29" s="338"/>
      <c r="CJ29" s="338"/>
      <c r="CK29" s="338"/>
      <c r="CL29" s="338"/>
      <c r="CM29" s="339"/>
      <c r="CN29" s="121" t="s">
        <v>311</v>
      </c>
      <c r="CO29" s="122"/>
      <c r="CP29" s="122"/>
      <c r="CQ29" s="122"/>
      <c r="CR29" s="122"/>
      <c r="CS29" s="122"/>
      <c r="CT29" s="122"/>
      <c r="CU29" s="123"/>
      <c r="CV29" s="303"/>
      <c r="CW29" s="248"/>
      <c r="CX29" s="248"/>
      <c r="CY29" s="248"/>
      <c r="CZ29" s="248"/>
      <c r="DA29" s="248"/>
      <c r="DB29" s="248"/>
      <c r="DC29" s="248"/>
      <c r="DD29" s="248"/>
      <c r="DE29" s="304"/>
      <c r="DF29" s="336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336"/>
      <c r="DT29" s="181"/>
      <c r="DU29" s="181"/>
      <c r="DV29" s="181"/>
      <c r="DW29" s="181"/>
      <c r="DX29" s="181"/>
      <c r="DY29" s="181"/>
      <c r="DZ29" s="181"/>
      <c r="EA29" s="181"/>
      <c r="EB29" s="181"/>
      <c r="EC29" s="181"/>
      <c r="ED29" s="181"/>
      <c r="EE29" s="181"/>
      <c r="EF29" s="336">
        <f>SUM(EF7)</f>
        <v>2403354.22</v>
      </c>
      <c r="EG29" s="356"/>
      <c r="EH29" s="356"/>
      <c r="EI29" s="356"/>
      <c r="EJ29" s="356"/>
      <c r="EK29" s="356"/>
      <c r="EL29" s="356"/>
      <c r="EM29" s="356"/>
      <c r="EN29" s="356"/>
      <c r="EO29" s="356"/>
      <c r="EP29" s="356"/>
      <c r="EQ29" s="356"/>
      <c r="ER29" s="357"/>
      <c r="ES29" s="336"/>
      <c r="ET29" s="181"/>
      <c r="EU29" s="181"/>
      <c r="EV29" s="181"/>
      <c r="EW29" s="181"/>
      <c r="EX29" s="181"/>
      <c r="EY29" s="181"/>
      <c r="EZ29" s="181"/>
      <c r="FA29" s="181"/>
      <c r="FB29" s="181"/>
      <c r="FC29" s="181"/>
      <c r="FD29" s="181"/>
      <c r="FE29" s="182"/>
    </row>
    <row r="30" spans="1:161" ht="24" customHeight="1">
      <c r="A30" s="75" t="s">
        <v>12</v>
      </c>
      <c r="B30" s="73"/>
      <c r="C30" s="73"/>
      <c r="D30" s="73"/>
      <c r="E30" s="73"/>
      <c r="F30" s="73"/>
      <c r="G30" s="73"/>
      <c r="H30" s="74"/>
      <c r="I30" s="329" t="s">
        <v>257</v>
      </c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72" t="s">
        <v>258</v>
      </c>
      <c r="CO30" s="73"/>
      <c r="CP30" s="73"/>
      <c r="CQ30" s="73"/>
      <c r="CR30" s="73"/>
      <c r="CS30" s="73"/>
      <c r="CT30" s="73"/>
      <c r="CU30" s="74"/>
      <c r="CV30" s="75" t="s">
        <v>44</v>
      </c>
      <c r="CW30" s="73"/>
      <c r="CX30" s="73"/>
      <c r="CY30" s="73"/>
      <c r="CZ30" s="73"/>
      <c r="DA30" s="73"/>
      <c r="DB30" s="73"/>
      <c r="DC30" s="73"/>
      <c r="DD30" s="73"/>
      <c r="DE30" s="74"/>
      <c r="DF30" s="170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328"/>
      <c r="DS30" s="170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328"/>
      <c r="EF30" s="170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328"/>
      <c r="ES30" s="170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2"/>
    </row>
    <row r="31" spans="1:161" ht="11.25">
      <c r="A31" s="144"/>
      <c r="B31" s="142"/>
      <c r="C31" s="142"/>
      <c r="D31" s="142"/>
      <c r="E31" s="142"/>
      <c r="F31" s="142"/>
      <c r="G31" s="142"/>
      <c r="H31" s="143"/>
      <c r="I31" s="333" t="s">
        <v>255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1"/>
      <c r="CN31" s="141" t="s">
        <v>259</v>
      </c>
      <c r="CO31" s="142"/>
      <c r="CP31" s="142"/>
      <c r="CQ31" s="142"/>
      <c r="CR31" s="142"/>
      <c r="CS31" s="142"/>
      <c r="CT31" s="142"/>
      <c r="CU31" s="143"/>
      <c r="CV31" s="144"/>
      <c r="CW31" s="142"/>
      <c r="CX31" s="142"/>
      <c r="CY31" s="142"/>
      <c r="CZ31" s="142"/>
      <c r="DA31" s="142"/>
      <c r="DB31" s="142"/>
      <c r="DC31" s="142"/>
      <c r="DD31" s="142"/>
      <c r="DE31" s="143"/>
      <c r="DF31" s="177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322"/>
      <c r="DS31" s="177"/>
      <c r="DT31" s="178"/>
      <c r="DU31" s="178"/>
      <c r="DV31" s="178"/>
      <c r="DW31" s="178"/>
      <c r="DX31" s="178"/>
      <c r="DY31" s="178"/>
      <c r="DZ31" s="178"/>
      <c r="EA31" s="178"/>
      <c r="EB31" s="178"/>
      <c r="EC31" s="178"/>
      <c r="ED31" s="178"/>
      <c r="EE31" s="322"/>
      <c r="EF31" s="177"/>
      <c r="EG31" s="178"/>
      <c r="EH31" s="178"/>
      <c r="EI31" s="178"/>
      <c r="EJ31" s="178"/>
      <c r="EK31" s="178"/>
      <c r="EL31" s="178"/>
      <c r="EM31" s="178"/>
      <c r="EN31" s="178"/>
      <c r="EO31" s="178"/>
      <c r="EP31" s="178"/>
      <c r="EQ31" s="178"/>
      <c r="ER31" s="322"/>
      <c r="ES31" s="177"/>
      <c r="ET31" s="178"/>
      <c r="EU31" s="178"/>
      <c r="EV31" s="178"/>
      <c r="EW31" s="178"/>
      <c r="EX31" s="178"/>
      <c r="EY31" s="178"/>
      <c r="EZ31" s="178"/>
      <c r="FA31" s="178"/>
      <c r="FB31" s="178"/>
      <c r="FC31" s="178"/>
      <c r="FD31" s="178"/>
      <c r="FE31" s="179"/>
    </row>
    <row r="32" spans="1:161" ht="12" thickBot="1">
      <c r="A32" s="124"/>
      <c r="B32" s="122"/>
      <c r="C32" s="122"/>
      <c r="D32" s="122"/>
      <c r="E32" s="122"/>
      <c r="F32" s="122"/>
      <c r="G32" s="122"/>
      <c r="H32" s="123"/>
      <c r="I32" s="157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209"/>
      <c r="CO32" s="210"/>
      <c r="CP32" s="210"/>
      <c r="CQ32" s="210"/>
      <c r="CR32" s="210"/>
      <c r="CS32" s="210"/>
      <c r="CT32" s="210"/>
      <c r="CU32" s="211"/>
      <c r="CV32" s="212"/>
      <c r="CW32" s="210"/>
      <c r="CX32" s="210"/>
      <c r="CY32" s="210"/>
      <c r="CZ32" s="210"/>
      <c r="DA32" s="210"/>
      <c r="DB32" s="210"/>
      <c r="DC32" s="210"/>
      <c r="DD32" s="210"/>
      <c r="DE32" s="211"/>
      <c r="DF32" s="203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323"/>
      <c r="DS32" s="203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323"/>
      <c r="EF32" s="203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323"/>
      <c r="ES32" s="203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5"/>
    </row>
    <row r="33" ht="4.5" customHeight="1"/>
    <row r="35" spans="43:96" ht="11.25">
      <c r="AQ35" s="324" t="s">
        <v>286</v>
      </c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1"/>
      <c r="BE35" s="321"/>
      <c r="BF35" s="321"/>
      <c r="BG35" s="321"/>
      <c r="BH35" s="321"/>
      <c r="BI35" s="19"/>
      <c r="BJ35" s="19"/>
      <c r="BK35" s="324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19"/>
      <c r="BX35" s="19"/>
      <c r="BY35" s="324" t="s">
        <v>296</v>
      </c>
      <c r="BZ35" s="321"/>
      <c r="CA35" s="321"/>
      <c r="CB35" s="321"/>
      <c r="CC35" s="321"/>
      <c r="CD35" s="321"/>
      <c r="CE35" s="321"/>
      <c r="CF35" s="321"/>
      <c r="CG35" s="321"/>
      <c r="CH35" s="321"/>
      <c r="CI35" s="321"/>
      <c r="CJ35" s="321"/>
      <c r="CK35" s="321"/>
      <c r="CL35" s="321"/>
      <c r="CM35" s="321"/>
      <c r="CN35" s="321"/>
      <c r="CO35" s="321"/>
      <c r="CP35" s="321"/>
      <c r="CQ35" s="321"/>
      <c r="CR35" s="321"/>
    </row>
    <row r="36" spans="43:96" s="4" customFormat="1" ht="8.25">
      <c r="AQ36" s="260" t="s">
        <v>260</v>
      </c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K36" s="260" t="s">
        <v>18</v>
      </c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Y36" s="260" t="s">
        <v>19</v>
      </c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</row>
    <row r="37" spans="43:96" s="4" customFormat="1" ht="3" customHeight="1"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</row>
    <row r="38" spans="43:96" ht="11.25">
      <c r="AQ38" s="313" t="s">
        <v>285</v>
      </c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4"/>
      <c r="BG38" s="314"/>
      <c r="BH38" s="314"/>
      <c r="BI38" s="19"/>
      <c r="BJ38" s="19"/>
      <c r="BK38" s="313"/>
      <c r="BL38" s="314"/>
      <c r="BM38" s="314"/>
      <c r="BN38" s="314"/>
      <c r="BO38" s="314"/>
      <c r="BP38" s="314"/>
      <c r="BQ38" s="314"/>
      <c r="BR38" s="314"/>
      <c r="BS38" s="314"/>
      <c r="BT38" s="314"/>
      <c r="BU38" s="314"/>
      <c r="BV38" s="314"/>
      <c r="BW38" s="19"/>
      <c r="BX38" s="19"/>
      <c r="BY38" s="313" t="s">
        <v>297</v>
      </c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4"/>
      <c r="CO38" s="314"/>
      <c r="CP38" s="314"/>
      <c r="CQ38" s="314"/>
      <c r="CR38" s="314"/>
    </row>
    <row r="39" spans="43:96" ht="11.25">
      <c r="AQ39" s="21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19"/>
      <c r="BJ39" s="19"/>
      <c r="BK39" s="21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19"/>
      <c r="BX39" s="19"/>
      <c r="BY39" s="21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</row>
    <row r="40" spans="9:96" ht="12.75" customHeight="1">
      <c r="I40" s="1" t="s">
        <v>261</v>
      </c>
      <c r="AK40" s="313" t="s">
        <v>285</v>
      </c>
      <c r="AL40" s="313"/>
      <c r="AM40" s="313"/>
      <c r="AN40" s="313"/>
      <c r="AO40" s="313"/>
      <c r="AP40" s="313"/>
      <c r="AQ40" s="313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324" t="s">
        <v>297</v>
      </c>
      <c r="BH40" s="321"/>
      <c r="BI40" s="321"/>
      <c r="BJ40" s="321"/>
      <c r="BK40" s="321"/>
      <c r="BL40" s="321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21"/>
      <c r="BY40" s="19"/>
      <c r="BZ40" s="19"/>
      <c r="CA40" s="318" t="s">
        <v>298</v>
      </c>
      <c r="CB40" s="319"/>
      <c r="CC40" s="319"/>
      <c r="CD40" s="319"/>
      <c r="CE40" s="319"/>
      <c r="CF40" s="319"/>
      <c r="CG40" s="319"/>
      <c r="CH40" s="319"/>
      <c r="CI40" s="319"/>
      <c r="CJ40" s="319"/>
      <c r="CK40" s="319"/>
      <c r="CL40" s="319"/>
      <c r="CM40" s="319"/>
      <c r="CN40" s="319"/>
      <c r="CO40" s="319"/>
      <c r="CP40" s="319"/>
      <c r="CQ40" s="319"/>
      <c r="CR40" s="319"/>
    </row>
    <row r="41" spans="39:96" s="4" customFormat="1" ht="8.25">
      <c r="AM41" s="260" t="s">
        <v>260</v>
      </c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G41" s="260" t="s">
        <v>262</v>
      </c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0"/>
      <c r="BS41" s="260"/>
      <c r="BT41" s="260"/>
      <c r="BU41" s="260"/>
      <c r="BV41" s="260"/>
      <c r="BW41" s="260"/>
      <c r="BX41" s="260"/>
      <c r="CA41" s="260" t="s">
        <v>263</v>
      </c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60"/>
      <c r="CO41" s="260"/>
      <c r="CP41" s="260"/>
      <c r="CQ41" s="260"/>
      <c r="CR41" s="260"/>
    </row>
    <row r="42" spans="39:96" s="4" customFormat="1" ht="3" customHeight="1"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</row>
    <row r="43" spans="9:38" ht="11.25">
      <c r="I43" s="233" t="s">
        <v>20</v>
      </c>
      <c r="J43" s="233"/>
      <c r="K43" s="318"/>
      <c r="L43" s="319"/>
      <c r="M43" s="319"/>
      <c r="N43" s="236" t="s">
        <v>20</v>
      </c>
      <c r="O43" s="236"/>
      <c r="Q43" s="318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233">
        <v>20</v>
      </c>
      <c r="AG43" s="233"/>
      <c r="AH43" s="233"/>
      <c r="AI43" s="315"/>
      <c r="AJ43" s="316"/>
      <c r="AK43" s="316"/>
      <c r="AL43" s="1" t="s">
        <v>4</v>
      </c>
    </row>
    <row r="44" ht="8.25" customHeight="1" thickBot="1"/>
    <row r="45" spans="1:91" ht="3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10"/>
    </row>
    <row r="46" spans="1:91" ht="11.25">
      <c r="A46" s="13" t="s">
        <v>264</v>
      </c>
      <c r="CM46" s="14"/>
    </row>
    <row r="47" spans="1:91" ht="11.25">
      <c r="A47" s="320" t="s">
        <v>283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321"/>
      <c r="BD47" s="321"/>
      <c r="BE47" s="321"/>
      <c r="BF47" s="321"/>
      <c r="BG47" s="321"/>
      <c r="BH47" s="321"/>
      <c r="BI47" s="321"/>
      <c r="BJ47" s="321"/>
      <c r="BK47" s="321"/>
      <c r="BL47" s="321"/>
      <c r="BM47" s="321"/>
      <c r="BN47" s="321"/>
      <c r="BO47" s="321"/>
      <c r="BP47" s="321"/>
      <c r="BQ47" s="321"/>
      <c r="BR47" s="321"/>
      <c r="BS47" s="321"/>
      <c r="BT47" s="321"/>
      <c r="BU47" s="321"/>
      <c r="BV47" s="321"/>
      <c r="BW47" s="321"/>
      <c r="BX47" s="321"/>
      <c r="BY47" s="321"/>
      <c r="BZ47" s="321"/>
      <c r="CA47" s="321"/>
      <c r="CB47" s="321"/>
      <c r="CC47" s="321"/>
      <c r="CD47" s="321"/>
      <c r="CE47" s="321"/>
      <c r="CF47" s="321"/>
      <c r="CG47" s="321"/>
      <c r="CH47" s="321"/>
      <c r="CI47" s="321"/>
      <c r="CJ47" s="321"/>
      <c r="CK47" s="321"/>
      <c r="CL47" s="321"/>
      <c r="CM47" s="325"/>
    </row>
    <row r="48" spans="1:91" s="4" customFormat="1" ht="8.25">
      <c r="A48" s="326" t="s">
        <v>265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  <c r="BJ48" s="260"/>
      <c r="BK48" s="260"/>
      <c r="BL48" s="260"/>
      <c r="BM48" s="260"/>
      <c r="BN48" s="260"/>
      <c r="BO48" s="260"/>
      <c r="BP48" s="260"/>
      <c r="BQ48" s="260"/>
      <c r="BR48" s="260"/>
      <c r="BS48" s="260"/>
      <c r="BT48" s="260"/>
      <c r="BU48" s="260"/>
      <c r="BV48" s="260"/>
      <c r="BW48" s="260"/>
      <c r="BX48" s="260"/>
      <c r="BY48" s="260"/>
      <c r="BZ48" s="260"/>
      <c r="CA48" s="260"/>
      <c r="CB48" s="260"/>
      <c r="CC48" s="260"/>
      <c r="CD48" s="260"/>
      <c r="CE48" s="260"/>
      <c r="CF48" s="260"/>
      <c r="CG48" s="260"/>
      <c r="CH48" s="260"/>
      <c r="CI48" s="260"/>
      <c r="CJ48" s="260"/>
      <c r="CK48" s="260"/>
      <c r="CL48" s="260"/>
      <c r="CM48" s="327"/>
    </row>
    <row r="49" spans="1:91" s="4" customFormat="1" ht="6" customHeight="1">
      <c r="A49" s="1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12"/>
    </row>
    <row r="50" spans="1:91" ht="11.25">
      <c r="A50" s="320"/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AH50" s="324" t="s">
        <v>284</v>
      </c>
      <c r="AI50" s="321"/>
      <c r="AJ50" s="321"/>
      <c r="AK50" s="321"/>
      <c r="AL50" s="321"/>
      <c r="AM50" s="321"/>
      <c r="AN50" s="321"/>
      <c r="AO50" s="321"/>
      <c r="AP50" s="321"/>
      <c r="AQ50" s="321"/>
      <c r="AR50" s="321"/>
      <c r="AS50" s="321"/>
      <c r="AT50" s="321"/>
      <c r="AU50" s="321"/>
      <c r="AV50" s="321"/>
      <c r="AW50" s="321"/>
      <c r="AX50" s="321"/>
      <c r="AY50" s="321"/>
      <c r="AZ50" s="321"/>
      <c r="BA50" s="321"/>
      <c r="BB50" s="321"/>
      <c r="BC50" s="321"/>
      <c r="BD50" s="321"/>
      <c r="BE50" s="321"/>
      <c r="BF50" s="321"/>
      <c r="BG50" s="321"/>
      <c r="BH50" s="321"/>
      <c r="BI50" s="321"/>
      <c r="BJ50" s="321"/>
      <c r="BK50" s="321"/>
      <c r="BL50" s="321"/>
      <c r="BM50" s="321"/>
      <c r="BN50" s="321"/>
      <c r="BO50" s="321"/>
      <c r="BP50" s="321"/>
      <c r="BQ50" s="321"/>
      <c r="BR50" s="321"/>
      <c r="BS50" s="321"/>
      <c r="BT50" s="321"/>
      <c r="BU50" s="321"/>
      <c r="BV50" s="321"/>
      <c r="BW50" s="321"/>
      <c r="BX50" s="321"/>
      <c r="BY50" s="321"/>
      <c r="BZ50" s="321"/>
      <c r="CA50" s="321"/>
      <c r="CB50" s="321"/>
      <c r="CC50" s="321"/>
      <c r="CD50" s="321"/>
      <c r="CE50" s="321"/>
      <c r="CF50" s="321"/>
      <c r="CG50" s="321"/>
      <c r="CH50" s="321"/>
      <c r="CI50" s="321"/>
      <c r="CJ50" s="321"/>
      <c r="CK50" s="321"/>
      <c r="CL50" s="321"/>
      <c r="CM50" s="325"/>
    </row>
    <row r="51" spans="1:91" s="4" customFormat="1" ht="8.25">
      <c r="A51" s="326" t="s">
        <v>18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AH51" s="260" t="s">
        <v>19</v>
      </c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60"/>
      <c r="CK51" s="260"/>
      <c r="CL51" s="260"/>
      <c r="CM51" s="327"/>
    </row>
    <row r="52" spans="1:91" ht="8.25" customHeight="1">
      <c r="A52" s="13"/>
      <c r="CM52" s="14"/>
    </row>
    <row r="53" spans="1:91" ht="11.25">
      <c r="A53" s="317" t="s">
        <v>20</v>
      </c>
      <c r="B53" s="233"/>
      <c r="C53" s="318"/>
      <c r="D53" s="319"/>
      <c r="E53" s="319"/>
      <c r="F53" s="236" t="s">
        <v>20</v>
      </c>
      <c r="G53" s="236"/>
      <c r="I53" s="318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233">
        <v>20</v>
      </c>
      <c r="Y53" s="233"/>
      <c r="Z53" s="233"/>
      <c r="AA53" s="315"/>
      <c r="AB53" s="316"/>
      <c r="AC53" s="316"/>
      <c r="AD53" s="1" t="s">
        <v>4</v>
      </c>
      <c r="CM53" s="14"/>
    </row>
    <row r="54" spans="1:91" ht="3" customHeight="1" thickBo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7"/>
    </row>
    <row r="55" ht="3" customHeight="1"/>
  </sheetData>
  <sheetProtection/>
  <mergeCells count="258">
    <mergeCell ref="AK40:BF40"/>
    <mergeCell ref="ES26:FE26"/>
    <mergeCell ref="ES27:FE27"/>
    <mergeCell ref="ES28:FE28"/>
    <mergeCell ref="ES29:FE29"/>
    <mergeCell ref="I27:CM27"/>
    <mergeCell ref="I28:CM28"/>
    <mergeCell ref="DS27:EE27"/>
    <mergeCell ref="DS28:EE28"/>
    <mergeCell ref="DS29:EE29"/>
    <mergeCell ref="EF26:ER26"/>
    <mergeCell ref="EF27:ER27"/>
    <mergeCell ref="EF28:ER28"/>
    <mergeCell ref="EF29:ER29"/>
    <mergeCell ref="I3:CM5"/>
    <mergeCell ref="CN3:CU5"/>
    <mergeCell ref="CV3:DE5"/>
    <mergeCell ref="DF3:FE3"/>
    <mergeCell ref="DF4:DK4"/>
    <mergeCell ref="DL4:DN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EF7:ER7"/>
    <mergeCell ref="DO4:DR4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EF25:ER25"/>
    <mergeCell ref="ES25:FE25"/>
    <mergeCell ref="A25:H25"/>
    <mergeCell ref="I25:CM25"/>
    <mergeCell ref="CN25:CU25"/>
    <mergeCell ref="CV25:DE25"/>
    <mergeCell ref="DS25:EE25"/>
    <mergeCell ref="DS31:EE32"/>
    <mergeCell ref="CN26:CU26"/>
    <mergeCell ref="CN27:CU27"/>
    <mergeCell ref="CN28:CU28"/>
    <mergeCell ref="CN29:CU29"/>
    <mergeCell ref="I26:CM26"/>
    <mergeCell ref="CV29:DE29"/>
    <mergeCell ref="DF26:DR26"/>
    <mergeCell ref="DF27:DR27"/>
    <mergeCell ref="DF28:DR28"/>
    <mergeCell ref="A31:H32"/>
    <mergeCell ref="I31:CM31"/>
    <mergeCell ref="CA40:CR40"/>
    <mergeCell ref="CA41:CR41"/>
    <mergeCell ref="DF25:DR25"/>
    <mergeCell ref="CV26:DE26"/>
    <mergeCell ref="CV27:DE27"/>
    <mergeCell ref="CV28:DE28"/>
    <mergeCell ref="DF29:DR29"/>
    <mergeCell ref="I29:CM29"/>
    <mergeCell ref="A30:H30"/>
    <mergeCell ref="I30:CM30"/>
    <mergeCell ref="CN30:CU30"/>
    <mergeCell ref="CV30:DE30"/>
    <mergeCell ref="DF30:DR30"/>
    <mergeCell ref="A26:H29"/>
    <mergeCell ref="DS30:EE30"/>
    <mergeCell ref="ES30:FE30"/>
    <mergeCell ref="DS26:EE26"/>
    <mergeCell ref="AQ36:BH36"/>
    <mergeCell ref="BK36:BV36"/>
    <mergeCell ref="BY36:CR36"/>
    <mergeCell ref="CN31:CU32"/>
    <mergeCell ref="CV31:DE32"/>
    <mergeCell ref="I32:CM32"/>
    <mergeCell ref="EF31:ER32"/>
    <mergeCell ref="EF30:ER30"/>
    <mergeCell ref="ES31:FE32"/>
    <mergeCell ref="AF43:AH43"/>
    <mergeCell ref="AI43:AK43"/>
    <mergeCell ref="AQ35:BH35"/>
    <mergeCell ref="BK35:BV35"/>
    <mergeCell ref="BY35:CR35"/>
    <mergeCell ref="AM41:BD41"/>
    <mergeCell ref="BG40:BX40"/>
    <mergeCell ref="BG41:BX41"/>
    <mergeCell ref="DF31:DR32"/>
    <mergeCell ref="AH50:CM50"/>
    <mergeCell ref="A51:Y51"/>
    <mergeCell ref="AH51:CM51"/>
    <mergeCell ref="A47:CM47"/>
    <mergeCell ref="A48:CM48"/>
    <mergeCell ref="I43:J43"/>
    <mergeCell ref="K43:M43"/>
    <mergeCell ref="N43:O43"/>
    <mergeCell ref="Q43:AE43"/>
    <mergeCell ref="AQ38:BH38"/>
    <mergeCell ref="BK38:BV38"/>
    <mergeCell ref="BY38:CR38"/>
    <mergeCell ref="X53:Z53"/>
    <mergeCell ref="AA53:AC53"/>
    <mergeCell ref="A53:B53"/>
    <mergeCell ref="C53:E53"/>
    <mergeCell ref="F53:G53"/>
    <mergeCell ref="I53:W53"/>
    <mergeCell ref="A50:Y50"/>
  </mergeCells>
  <printOptions/>
  <pageMargins left="0.26" right="0.16" top="0.55" bottom="0.31496062992125984" header="0.1968503937007874" footer="0.1968503937007874"/>
  <pageSetup cellComments="asDisplayed" horizontalDpi="600" verticalDpi="600" orientation="landscape" paperSize="9" r:id="rId1"/>
  <rowBreaks count="1" manualBreakCount="1">
    <brk id="2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2020-11-24T07:41:35Z</cp:lastPrinted>
  <dcterms:created xsi:type="dcterms:W3CDTF">2011-01-11T10:25:48Z</dcterms:created>
  <dcterms:modified xsi:type="dcterms:W3CDTF">2021-01-18T11:08:02Z</dcterms:modified>
  <cp:category/>
  <cp:version/>
  <cp:contentType/>
  <cp:contentStatus/>
</cp:coreProperties>
</file>